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codeName="ThisWorkbook" defaultThemeVersion="124226"/>
  <mc:AlternateContent xmlns:mc="http://schemas.openxmlformats.org/markup-compatibility/2006">
    <mc:Choice Requires="x15">
      <x15ac:absPath xmlns:x15ac="http://schemas.microsoft.com/office/spreadsheetml/2010/11/ac" url="C:\Users\Victor\Dropbox\Biz Side Projects\FantasyCube\_Spreadsheets FC FF\2018 Work\"/>
    </mc:Choice>
  </mc:AlternateContent>
  <xr:revisionPtr revIDLastSave="0" documentId="8_{0F37460F-DE6A-4A37-A89E-E3765850D83D}" xr6:coauthVersionLast="31" xr6:coauthVersionMax="31" xr10:uidLastSave="{00000000-0000-0000-0000-000000000000}"/>
  <bookViews>
    <workbookView xWindow="32550" yWindow="5760" windowWidth="23010" windowHeight="5790" xr2:uid="{00000000-000D-0000-FFFF-FFFF00000000}"/>
  </bookViews>
  <sheets>
    <sheet name="Offense_Proj" sheetId="33" r:id="rId1"/>
    <sheet name="Offense_2017" sheetId="23" r:id="rId2"/>
    <sheet name="Reference_Sheet" sheetId="16" r:id="rId3"/>
    <sheet name="lkpTables" sheetId="32" state="hidden" r:id="rId4"/>
  </sheets>
  <externalReferences>
    <externalReference r:id="rId5"/>
  </externalReferences>
  <definedNames>
    <definedName name="_xlnm._FilterDatabase" localSheetId="1" hidden="1">Offense_2017!$A$4:$AN$4</definedName>
    <definedName name="_xlnm._FilterDatabase" localSheetId="0" hidden="1">Offense_Proj!$A$4:$AO$4</definedName>
    <definedName name="byeweek">[1]Byes!$B$2:$B$33</definedName>
    <definedName name="DraftPosition" localSheetId="0">#REF!</definedName>
    <definedName name="DraftPosition">#REF!</definedName>
    <definedName name="lkpBye">Reference_Sheet!$U$17:$U$48</definedName>
    <definedName name="lkpByeTeam">Reference_Sheet!$T$17:$T$48</definedName>
    <definedName name="lkpCopyright">lkpTables!$J$4</definedName>
    <definedName name="lkpSubheading" localSheetId="0">lkpTables!#REF!</definedName>
    <definedName name="lkpSubheading">lkpTables!#REF!</definedName>
    <definedName name="lkpTeam">lkpTables!$B$5:$B$36</definedName>
    <definedName name="lkpTeamName">lkpTables!$C$5:$C$36</definedName>
    <definedName name="lkpYear">lkpTables!$G$4</definedName>
    <definedName name="NumRounds" localSheetId="0">#REF!</definedName>
    <definedName name="NumRounds">#REF!</definedName>
    <definedName name="NumTeams" localSheetId="0">#REF!</definedName>
    <definedName name="NumTeams">#REF!</definedName>
    <definedName name="_xlnm.Print_Titles" localSheetId="1">Offense_2017!$1:$4</definedName>
    <definedName name="_xlnm.Print_Titles" localSheetId="0">Offense_Proj!$1:$4</definedName>
    <definedName name="RosterSpots" localSheetId="0">#REF!</definedName>
    <definedName name="RosterSpots">#REF!</definedName>
    <definedName name="teams">[1]Byes!$A$2:$A$33</definedName>
  </definedNames>
  <calcPr calcId="179017"/>
</workbook>
</file>

<file path=xl/calcChain.xml><?xml version="1.0" encoding="utf-8"?>
<calcChain xmlns="http://schemas.openxmlformats.org/spreadsheetml/2006/main">
  <c r="E1" i="33" l="1"/>
  <c r="E1" i="23"/>
  <c r="AN169" i="33"/>
  <c r="AO169" i="33" s="1"/>
  <c r="AN329" i="23"/>
  <c r="AN328" i="23"/>
  <c r="AN327" i="23"/>
  <c r="AN326" i="23"/>
  <c r="AN325" i="23"/>
  <c r="AN324" i="23"/>
  <c r="AN323" i="23"/>
  <c r="AN322" i="23"/>
  <c r="AN321" i="23"/>
  <c r="AN320" i="23"/>
  <c r="AN319" i="23"/>
  <c r="AN318" i="23"/>
  <c r="AN317" i="23"/>
  <c r="AN316" i="23"/>
  <c r="AN315" i="23"/>
  <c r="AN314" i="23"/>
  <c r="AN313" i="23"/>
  <c r="AN312" i="23"/>
  <c r="AN311" i="23"/>
  <c r="AN310" i="23"/>
  <c r="AN309" i="23"/>
  <c r="AN308" i="23"/>
  <c r="AN307" i="23"/>
  <c r="AN306" i="23"/>
  <c r="AN305" i="23"/>
  <c r="I9" i="23" l="1"/>
  <c r="N180" i="33" l="1"/>
  <c r="K180" i="33"/>
  <c r="I180" i="33"/>
  <c r="H180" i="33" s="1"/>
  <c r="K307" i="23" l="1"/>
  <c r="K315" i="23"/>
  <c r="K323" i="23"/>
  <c r="I320" i="33"/>
  <c r="I236" i="33"/>
  <c r="I319" i="33"/>
  <c r="I318" i="33"/>
  <c r="I317" i="33"/>
  <c r="I252" i="33"/>
  <c r="I240" i="33"/>
  <c r="I211" i="33"/>
  <c r="I268" i="33"/>
  <c r="I316" i="33"/>
  <c r="I264" i="33"/>
  <c r="I197" i="33"/>
  <c r="I315" i="33"/>
  <c r="I314" i="33"/>
  <c r="I228" i="33"/>
  <c r="I313" i="33"/>
  <c r="I312" i="33"/>
  <c r="I210" i="33"/>
  <c r="I201" i="33"/>
  <c r="I209" i="33"/>
  <c r="I311" i="33"/>
  <c r="I310" i="33"/>
  <c r="I246" i="33"/>
  <c r="I260" i="33"/>
  <c r="I309" i="33"/>
  <c r="I308" i="33"/>
  <c r="I119" i="33"/>
  <c r="I232" i="33"/>
  <c r="I307" i="33"/>
  <c r="I306" i="33"/>
  <c r="I253" i="33"/>
  <c r="I261" i="33"/>
  <c r="I251" i="33"/>
  <c r="I305" i="33"/>
  <c r="I233" i="33"/>
  <c r="I192" i="33"/>
  <c r="I304" i="33"/>
  <c r="I303" i="33"/>
  <c r="I271" i="33"/>
  <c r="I302" i="33"/>
  <c r="I301" i="33"/>
  <c r="I300" i="33"/>
  <c r="I125" i="33"/>
  <c r="I299" i="33"/>
  <c r="I249" i="33"/>
  <c r="I298" i="33"/>
  <c r="I205" i="33"/>
  <c r="I297" i="33"/>
  <c r="I296" i="33"/>
  <c r="I217" i="33"/>
  <c r="I198" i="33"/>
  <c r="I295" i="33"/>
  <c r="I294" i="33"/>
  <c r="I226" i="33"/>
  <c r="I156" i="33"/>
  <c r="I269" i="33"/>
  <c r="I270" i="33"/>
  <c r="I184" i="33"/>
  <c r="I144" i="33"/>
  <c r="I293" i="33"/>
  <c r="I242" i="33"/>
  <c r="I161" i="33"/>
  <c r="I292" i="33"/>
  <c r="I241" i="33"/>
  <c r="I291" i="33"/>
  <c r="I290" i="33"/>
  <c r="I289" i="33"/>
  <c r="I229" i="33"/>
  <c r="I288" i="33"/>
  <c r="I256" i="33"/>
  <c r="I239" i="33"/>
  <c r="I219" i="33"/>
  <c r="I220" i="33"/>
  <c r="I146" i="33"/>
  <c r="I188" i="33"/>
  <c r="I259" i="33"/>
  <c r="I287" i="33"/>
  <c r="I225" i="33"/>
  <c r="I196" i="33"/>
  <c r="I243" i="33"/>
  <c r="I213" i="33"/>
  <c r="I214" i="33"/>
  <c r="I207" i="33"/>
  <c r="I223" i="33"/>
  <c r="I177" i="33"/>
  <c r="I286" i="33"/>
  <c r="I285" i="33"/>
  <c r="I174" i="33"/>
  <c r="I216" i="33"/>
  <c r="I208" i="33"/>
  <c r="I147" i="33"/>
  <c r="I81" i="33"/>
  <c r="I179" i="33"/>
  <c r="I231" i="33"/>
  <c r="I170" i="33"/>
  <c r="I284" i="33"/>
  <c r="I263" i="33"/>
  <c r="I160" i="33"/>
  <c r="I136" i="33"/>
  <c r="I98" i="33"/>
  <c r="I283" i="33"/>
  <c r="I178" i="33"/>
  <c r="I230" i="33"/>
  <c r="I282" i="33"/>
  <c r="I281" i="33"/>
  <c r="I206" i="33"/>
  <c r="I135" i="33"/>
  <c r="I280" i="33"/>
  <c r="I279" i="33"/>
  <c r="I200" i="33"/>
  <c r="I212" i="33"/>
  <c r="I202" i="33"/>
  <c r="I278" i="33"/>
  <c r="I168" i="33"/>
  <c r="I234" i="33"/>
  <c r="I238" i="33"/>
  <c r="I277" i="33"/>
  <c r="I189" i="33"/>
  <c r="I276" i="33"/>
  <c r="I182" i="33"/>
  <c r="I150" i="33"/>
  <c r="I167" i="33"/>
  <c r="I222" i="33"/>
  <c r="I227" i="33"/>
  <c r="I275" i="33"/>
  <c r="I274" i="33"/>
  <c r="I204" i="33"/>
  <c r="I215" i="33"/>
  <c r="I273" i="33"/>
  <c r="I104" i="33"/>
  <c r="I187" i="33"/>
  <c r="I203" i="33"/>
  <c r="I190" i="33"/>
  <c r="I105" i="33"/>
  <c r="I172" i="33"/>
  <c r="I128" i="33"/>
  <c r="I194" i="33"/>
  <c r="I166" i="33"/>
  <c r="I272" i="33"/>
  <c r="I110" i="33"/>
  <c r="I141" i="33"/>
  <c r="I112" i="33"/>
  <c r="I155" i="33"/>
  <c r="I148" i="33"/>
  <c r="I185" i="33"/>
  <c r="I248" i="33"/>
  <c r="I108" i="33"/>
  <c r="I64" i="33"/>
  <c r="I165" i="33"/>
  <c r="I164" i="33"/>
  <c r="I153" i="33"/>
  <c r="I250" i="33"/>
  <c r="I114" i="33"/>
  <c r="I181" i="33"/>
  <c r="I186" i="33"/>
  <c r="I163" i="33"/>
  <c r="I157" i="33"/>
  <c r="I199" i="33"/>
  <c r="I151" i="33"/>
  <c r="I176" i="33"/>
  <c r="I90" i="33"/>
  <c r="I121" i="33"/>
  <c r="I173" i="33"/>
  <c r="I143" i="33"/>
  <c r="I171" i="33"/>
  <c r="I95" i="33"/>
  <c r="I115" i="33"/>
  <c r="I86" i="33"/>
  <c r="I183" i="33"/>
  <c r="I145" i="33"/>
  <c r="I224" i="33"/>
  <c r="I122" i="33"/>
  <c r="I68" i="33"/>
  <c r="I235" i="33"/>
  <c r="I113" i="33"/>
  <c r="I140" i="33"/>
  <c r="I111" i="33"/>
  <c r="I65" i="33"/>
  <c r="I109" i="33"/>
  <c r="I131" i="33"/>
  <c r="I123" i="33"/>
  <c r="I129" i="33"/>
  <c r="I149" i="33"/>
  <c r="I116" i="33"/>
  <c r="I126" i="33"/>
  <c r="I221" i="33"/>
  <c r="I138" i="33"/>
  <c r="I118" i="33"/>
  <c r="I80" i="33"/>
  <c r="I63" i="33"/>
  <c r="I55" i="33"/>
  <c r="I87" i="33"/>
  <c r="I130" i="33"/>
  <c r="I89" i="33"/>
  <c r="I79" i="33"/>
  <c r="I53" i="33"/>
  <c r="I96" i="33"/>
  <c r="I85" i="33"/>
  <c r="I77" i="33"/>
  <c r="I159" i="33"/>
  <c r="I193" i="33"/>
  <c r="I127" i="33"/>
  <c r="I66" i="33"/>
  <c r="I61" i="33"/>
  <c r="I54" i="33"/>
  <c r="I69" i="33"/>
  <c r="I191" i="33"/>
  <c r="I83" i="33"/>
  <c r="I97" i="33"/>
  <c r="I71" i="33"/>
  <c r="I73" i="33"/>
  <c r="I158" i="33"/>
  <c r="I107" i="33"/>
  <c r="I175" i="33"/>
  <c r="I56" i="33"/>
  <c r="I62" i="33"/>
  <c r="I93" i="33"/>
  <c r="I26" i="33"/>
  <c r="I70" i="33"/>
  <c r="I139" i="33"/>
  <c r="I33" i="33"/>
  <c r="I45" i="33"/>
  <c r="I78" i="33"/>
  <c r="I84" i="33"/>
  <c r="I67" i="33"/>
  <c r="I51" i="33"/>
  <c r="I50" i="33"/>
  <c r="I120" i="33"/>
  <c r="I25" i="33"/>
  <c r="I38" i="33"/>
  <c r="I60" i="33"/>
  <c r="I27" i="33"/>
  <c r="I28" i="33"/>
  <c r="I35" i="33"/>
  <c r="I82" i="33"/>
  <c r="I59" i="33"/>
  <c r="I43" i="33"/>
  <c r="I23" i="33"/>
  <c r="I100" i="33"/>
  <c r="I47" i="33"/>
  <c r="I41" i="33"/>
  <c r="I37" i="33"/>
  <c r="I72" i="33"/>
  <c r="I58" i="33"/>
  <c r="I39" i="33"/>
  <c r="I94" i="33"/>
  <c r="I31" i="33"/>
  <c r="I21" i="33"/>
  <c r="I30" i="33"/>
  <c r="I18" i="33"/>
  <c r="I19" i="33"/>
  <c r="I32" i="33"/>
  <c r="I36" i="33"/>
  <c r="I16" i="33"/>
  <c r="I24" i="33"/>
  <c r="I20" i="33"/>
  <c r="I42" i="33"/>
  <c r="I34" i="33"/>
  <c r="I49" i="33"/>
  <c r="I14" i="33"/>
  <c r="I22" i="33"/>
  <c r="I154" i="33"/>
  <c r="I29" i="33"/>
  <c r="I17" i="33"/>
  <c r="I12" i="33"/>
  <c r="I162" i="33"/>
  <c r="I13" i="33"/>
  <c r="I134" i="33"/>
  <c r="I15" i="33"/>
  <c r="I9" i="33"/>
  <c r="I137" i="33"/>
  <c r="I152" i="33"/>
  <c r="I142" i="33"/>
  <c r="I133" i="33"/>
  <c r="I8" i="33"/>
  <c r="I132" i="33"/>
  <c r="I7" i="33"/>
  <c r="I11" i="33"/>
  <c r="I10" i="33"/>
  <c r="I117" i="33"/>
  <c r="I99" i="33"/>
  <c r="I74" i="33"/>
  <c r="I91" i="33"/>
  <c r="I101" i="33"/>
  <c r="I102" i="33"/>
  <c r="I57" i="33"/>
  <c r="I106" i="33"/>
  <c r="I6" i="33"/>
  <c r="I92" i="33"/>
  <c r="I124" i="33"/>
  <c r="I88" i="33"/>
  <c r="I103" i="33"/>
  <c r="I5" i="33"/>
  <c r="I75" i="33"/>
  <c r="I76" i="33"/>
  <c r="I44" i="33"/>
  <c r="I48" i="33"/>
  <c r="I46" i="33"/>
  <c r="I52" i="33"/>
  <c r="I40" i="33"/>
  <c r="N329" i="23"/>
  <c r="K329" i="23"/>
  <c r="I329" i="23"/>
  <c r="H329" i="23"/>
  <c r="N328" i="23"/>
  <c r="K328" i="23"/>
  <c r="I328" i="23"/>
  <c r="H328" i="23" s="1"/>
  <c r="N327" i="23"/>
  <c r="K327" i="23"/>
  <c r="I327" i="23"/>
  <c r="H327" i="23" s="1"/>
  <c r="N326" i="23"/>
  <c r="K326" i="23"/>
  <c r="I326" i="23"/>
  <c r="H326" i="23" s="1"/>
  <c r="N325" i="23"/>
  <c r="K325" i="23"/>
  <c r="I325" i="23"/>
  <c r="H325" i="23" s="1"/>
  <c r="N324" i="23"/>
  <c r="K324" i="23"/>
  <c r="I324" i="23"/>
  <c r="H324" i="23" s="1"/>
  <c r="N323" i="23"/>
  <c r="I323" i="23"/>
  <c r="H323" i="23" s="1"/>
  <c r="N322" i="23"/>
  <c r="K322" i="23"/>
  <c r="I322" i="23"/>
  <c r="H322" i="23" s="1"/>
  <c r="N321" i="23"/>
  <c r="K321" i="23"/>
  <c r="I321" i="23"/>
  <c r="H321" i="23"/>
  <c r="N320" i="23"/>
  <c r="K320" i="23"/>
  <c r="I320" i="23"/>
  <c r="H320" i="23" s="1"/>
  <c r="N319" i="23"/>
  <c r="K319" i="23"/>
  <c r="I319" i="23"/>
  <c r="H319" i="23"/>
  <c r="N318" i="23"/>
  <c r="K318" i="23"/>
  <c r="I318" i="23"/>
  <c r="H318" i="23" s="1"/>
  <c r="N317" i="23"/>
  <c r="K317" i="23"/>
  <c r="I317" i="23"/>
  <c r="H317" i="23" s="1"/>
  <c r="N316" i="23"/>
  <c r="K316" i="23"/>
  <c r="I316" i="23"/>
  <c r="H316" i="23" s="1"/>
  <c r="N315" i="23"/>
  <c r="I315" i="23"/>
  <c r="H315" i="23" s="1"/>
  <c r="N314" i="23"/>
  <c r="K314" i="23"/>
  <c r="I314" i="23"/>
  <c r="H314" i="23" s="1"/>
  <c r="N313" i="23"/>
  <c r="K313" i="23"/>
  <c r="I313" i="23"/>
  <c r="H313" i="23" s="1"/>
  <c r="N312" i="23"/>
  <c r="K312" i="23"/>
  <c r="I312" i="23"/>
  <c r="H312" i="23" s="1"/>
  <c r="N311" i="23"/>
  <c r="K311" i="23"/>
  <c r="I311" i="23"/>
  <c r="H311" i="23"/>
  <c r="N310" i="23"/>
  <c r="K310" i="23"/>
  <c r="I310" i="23"/>
  <c r="H310" i="23" s="1"/>
  <c r="N309" i="23"/>
  <c r="K309" i="23"/>
  <c r="I309" i="23"/>
  <c r="H309" i="23"/>
  <c r="N308" i="23"/>
  <c r="K308" i="23"/>
  <c r="I308" i="23"/>
  <c r="H308" i="23" s="1"/>
  <c r="N307" i="23"/>
  <c r="I307" i="23"/>
  <c r="H307" i="23" s="1"/>
  <c r="N306" i="23"/>
  <c r="K306" i="23"/>
  <c r="I306" i="23"/>
  <c r="H306" i="23" s="1"/>
  <c r="N305" i="23"/>
  <c r="K305" i="23"/>
  <c r="I305" i="23"/>
  <c r="H305" i="23" s="1"/>
  <c r="I304" i="23"/>
  <c r="I303" i="23"/>
  <c r="I302" i="23"/>
  <c r="I301" i="23"/>
  <c r="I300" i="23"/>
  <c r="I299" i="23"/>
  <c r="I298" i="23"/>
  <c r="I297" i="23"/>
  <c r="I296" i="23"/>
  <c r="I295" i="23"/>
  <c r="I294" i="23"/>
  <c r="I293" i="23"/>
  <c r="I292" i="23"/>
  <c r="I291" i="23"/>
  <c r="I290" i="23"/>
  <c r="I289" i="23"/>
  <c r="I288" i="23"/>
  <c r="I287" i="23"/>
  <c r="I286" i="23"/>
  <c r="I285" i="23"/>
  <c r="I284" i="23"/>
  <c r="I283" i="23"/>
  <c r="I282" i="23"/>
  <c r="I281" i="23"/>
  <c r="I280" i="23"/>
  <c r="I279" i="23"/>
  <c r="I278" i="23"/>
  <c r="I277" i="23"/>
  <c r="I276" i="23"/>
  <c r="I275" i="23"/>
  <c r="I274" i="23"/>
  <c r="I273" i="23"/>
  <c r="I272" i="23"/>
  <c r="I271" i="23"/>
  <c r="I270" i="23"/>
  <c r="I269" i="23"/>
  <c r="I268" i="23"/>
  <c r="I267" i="23"/>
  <c r="I266" i="23"/>
  <c r="I265" i="23"/>
  <c r="I264" i="23"/>
  <c r="I263" i="23"/>
  <c r="I262" i="23"/>
  <c r="I261" i="23"/>
  <c r="I260" i="23"/>
  <c r="I259" i="23"/>
  <c r="I258" i="23"/>
  <c r="I257" i="23"/>
  <c r="I256" i="23"/>
  <c r="I255" i="23"/>
  <c r="I254" i="23"/>
  <c r="I253" i="23"/>
  <c r="I252" i="23"/>
  <c r="I251" i="23"/>
  <c r="I250" i="23"/>
  <c r="I249" i="23"/>
  <c r="I248" i="23"/>
  <c r="I247" i="23"/>
  <c r="I246" i="23"/>
  <c r="I245" i="23"/>
  <c r="I244" i="23"/>
  <c r="I243" i="23"/>
  <c r="I242" i="23"/>
  <c r="I241" i="23"/>
  <c r="I240" i="23"/>
  <c r="I239" i="23"/>
  <c r="I238" i="23"/>
  <c r="I237" i="23"/>
  <c r="I236" i="23"/>
  <c r="I235" i="23"/>
  <c r="I234" i="23"/>
  <c r="I233" i="23"/>
  <c r="I232" i="23"/>
  <c r="I231" i="23"/>
  <c r="I230" i="23"/>
  <c r="I229" i="23"/>
  <c r="I228" i="23"/>
  <c r="I227" i="23"/>
  <c r="I226" i="23"/>
  <c r="I225" i="23"/>
  <c r="I224" i="23"/>
  <c r="I223" i="23"/>
  <c r="I222" i="23"/>
  <c r="I221" i="23"/>
  <c r="I220" i="23"/>
  <c r="I219" i="23"/>
  <c r="I218" i="23"/>
  <c r="I217" i="23"/>
  <c r="I216" i="23"/>
  <c r="I215" i="23"/>
  <c r="I214" i="23"/>
  <c r="I213" i="23"/>
  <c r="I212" i="23"/>
  <c r="I211" i="23"/>
  <c r="I210" i="23"/>
  <c r="I209" i="23"/>
  <c r="I208" i="23"/>
  <c r="I207" i="23"/>
  <c r="I206" i="23"/>
  <c r="I205" i="23"/>
  <c r="I204" i="23"/>
  <c r="I203" i="23"/>
  <c r="I202" i="23"/>
  <c r="I201" i="23"/>
  <c r="I200" i="23"/>
  <c r="I199" i="23"/>
  <c r="I198" i="23"/>
  <c r="I197" i="23"/>
  <c r="I196" i="23"/>
  <c r="I195" i="23"/>
  <c r="I194" i="23"/>
  <c r="I193" i="23"/>
  <c r="I192" i="23"/>
  <c r="I191" i="23"/>
  <c r="I190" i="23"/>
  <c r="I189" i="23"/>
  <c r="I188" i="23"/>
  <c r="I187" i="23"/>
  <c r="I186" i="23"/>
  <c r="I185" i="23"/>
  <c r="I184" i="23"/>
  <c r="I183" i="23"/>
  <c r="I182" i="23"/>
  <c r="I181" i="23"/>
  <c r="I180" i="23"/>
  <c r="I179" i="23"/>
  <c r="I178" i="23"/>
  <c r="I177" i="23"/>
  <c r="I176" i="23"/>
  <c r="I175" i="23"/>
  <c r="I174" i="23"/>
  <c r="I173" i="23"/>
  <c r="I172" i="23"/>
  <c r="I171" i="23"/>
  <c r="I170" i="23"/>
  <c r="I169" i="23"/>
  <c r="I168" i="23"/>
  <c r="I167" i="23"/>
  <c r="I166" i="23"/>
  <c r="I165" i="23"/>
  <c r="I164" i="23"/>
  <c r="I163" i="23"/>
  <c r="I162" i="23"/>
  <c r="I161" i="23"/>
  <c r="I160" i="23"/>
  <c r="I159" i="23"/>
  <c r="I158" i="23"/>
  <c r="I157" i="23"/>
  <c r="I156" i="23"/>
  <c r="I155" i="23"/>
  <c r="I154" i="23"/>
  <c r="I153" i="23"/>
  <c r="I152" i="23"/>
  <c r="I151" i="23"/>
  <c r="I150" i="23"/>
  <c r="I149" i="23"/>
  <c r="I148" i="23"/>
  <c r="I147" i="23"/>
  <c r="I146" i="23"/>
  <c r="I145" i="23"/>
  <c r="I144" i="23"/>
  <c r="I143" i="23"/>
  <c r="I142" i="23"/>
  <c r="I141" i="23"/>
  <c r="I140" i="23"/>
  <c r="I139" i="23"/>
  <c r="I138" i="23"/>
  <c r="I137" i="23"/>
  <c r="I136" i="23"/>
  <c r="I135" i="23"/>
  <c r="I134" i="23"/>
  <c r="I133" i="23"/>
  <c r="I132" i="23"/>
  <c r="I131" i="23"/>
  <c r="I130" i="23"/>
  <c r="I129" i="23"/>
  <c r="I128" i="23"/>
  <c r="I127" i="23"/>
  <c r="I126" i="23"/>
  <c r="I125" i="23"/>
  <c r="I124" i="23"/>
  <c r="I123" i="23"/>
  <c r="I122" i="23"/>
  <c r="I121" i="23"/>
  <c r="I120" i="23"/>
  <c r="I119" i="23"/>
  <c r="I118" i="23"/>
  <c r="I117" i="23"/>
  <c r="I116" i="23"/>
  <c r="I115" i="23"/>
  <c r="I114" i="23"/>
  <c r="I113" i="23"/>
  <c r="I112" i="23"/>
  <c r="I111" i="23"/>
  <c r="I110" i="23"/>
  <c r="I109" i="23"/>
  <c r="I108" i="23"/>
  <c r="I107" i="23"/>
  <c r="I106" i="23"/>
  <c r="I105" i="23"/>
  <c r="I104" i="23"/>
  <c r="I103" i="23"/>
  <c r="I102" i="23"/>
  <c r="I101" i="23"/>
  <c r="I100" i="23"/>
  <c r="I99" i="23"/>
  <c r="I98" i="23"/>
  <c r="I97" i="23"/>
  <c r="I96" i="23"/>
  <c r="I95" i="23"/>
  <c r="I94" i="23"/>
  <c r="I93" i="23"/>
  <c r="I92" i="23"/>
  <c r="I91" i="23"/>
  <c r="I90" i="23"/>
  <c r="I89" i="23"/>
  <c r="I88" i="23"/>
  <c r="I87" i="23"/>
  <c r="I86" i="23"/>
  <c r="I85" i="23"/>
  <c r="I84" i="23"/>
  <c r="I83" i="23"/>
  <c r="I82" i="23"/>
  <c r="I81" i="23"/>
  <c r="I80" i="23"/>
  <c r="I79" i="23"/>
  <c r="I78" i="23"/>
  <c r="I77" i="23"/>
  <c r="I76" i="23"/>
  <c r="I75" i="23"/>
  <c r="I74" i="23"/>
  <c r="I73" i="23"/>
  <c r="I72" i="23"/>
  <c r="I71" i="23"/>
  <c r="I70" i="23"/>
  <c r="I69" i="23"/>
  <c r="I68" i="23"/>
  <c r="I67" i="23"/>
  <c r="I66" i="23"/>
  <c r="I65" i="23"/>
  <c r="I64" i="23"/>
  <c r="I63" i="23"/>
  <c r="I62" i="23"/>
  <c r="I61" i="23"/>
  <c r="I60" i="23"/>
  <c r="I59" i="23"/>
  <c r="I58" i="23"/>
  <c r="I57" i="23"/>
  <c r="I56" i="23"/>
  <c r="I55" i="23"/>
  <c r="I54" i="23"/>
  <c r="I53" i="23"/>
  <c r="I52" i="23"/>
  <c r="I51" i="23"/>
  <c r="I50" i="23"/>
  <c r="I49" i="23"/>
  <c r="I48" i="23"/>
  <c r="I47" i="23"/>
  <c r="I46" i="23"/>
  <c r="I45" i="23"/>
  <c r="I44" i="23"/>
  <c r="I43" i="23"/>
  <c r="I42" i="23"/>
  <c r="I41" i="23"/>
  <c r="I40" i="23"/>
  <c r="I39" i="23"/>
  <c r="I38" i="23"/>
  <c r="I37" i="23"/>
  <c r="I36" i="23"/>
  <c r="I35" i="23"/>
  <c r="I34" i="23"/>
  <c r="I33" i="23"/>
  <c r="I32" i="23"/>
  <c r="I31" i="23"/>
  <c r="I30" i="23"/>
  <c r="I29" i="23"/>
  <c r="I28" i="23"/>
  <c r="I27" i="23"/>
  <c r="I26" i="23"/>
  <c r="I25" i="23"/>
  <c r="I24" i="23"/>
  <c r="I23" i="23"/>
  <c r="I22" i="23"/>
  <c r="I21" i="23"/>
  <c r="I20" i="23"/>
  <c r="I19" i="23"/>
  <c r="I18" i="23"/>
  <c r="I17" i="23"/>
  <c r="I16" i="23"/>
  <c r="I15" i="23"/>
  <c r="I14" i="23"/>
  <c r="I13" i="23"/>
  <c r="I12" i="23"/>
  <c r="I11" i="23"/>
  <c r="I10" i="23"/>
  <c r="I8" i="23"/>
  <c r="I7" i="23"/>
  <c r="I6" i="23"/>
  <c r="I5" i="23"/>
  <c r="U48" i="16"/>
  <c r="U47" i="16"/>
  <c r="U46" i="16"/>
  <c r="U45" i="16"/>
  <c r="U44" i="16"/>
  <c r="U43" i="16"/>
  <c r="U42" i="16"/>
  <c r="U41" i="16"/>
  <c r="U40" i="16"/>
  <c r="U39" i="16"/>
  <c r="U38" i="16"/>
  <c r="U37" i="16"/>
  <c r="U36" i="16"/>
  <c r="U35" i="16"/>
  <c r="U34" i="16"/>
  <c r="U33" i="16"/>
  <c r="U32" i="16"/>
  <c r="U31" i="16"/>
  <c r="U30" i="16"/>
  <c r="U29" i="16"/>
  <c r="U28" i="16"/>
  <c r="U27" i="16"/>
  <c r="U26" i="16"/>
  <c r="U25" i="16"/>
  <c r="U24" i="16"/>
  <c r="U23" i="16"/>
  <c r="U22" i="16"/>
  <c r="U21" i="16"/>
  <c r="U20" i="16"/>
  <c r="U19" i="16"/>
  <c r="U18" i="16"/>
  <c r="U17" i="16"/>
  <c r="H5" i="23" l="1"/>
  <c r="H304" i="23" l="1"/>
  <c r="H303" i="23"/>
  <c r="H302" i="23"/>
  <c r="H301" i="23"/>
  <c r="H300" i="23"/>
  <c r="H299" i="23"/>
  <c r="H298" i="23"/>
  <c r="H297" i="23"/>
  <c r="H296" i="23"/>
  <c r="H295" i="23"/>
  <c r="H294" i="23"/>
  <c r="H293" i="23"/>
  <c r="H292" i="23"/>
  <c r="H291" i="23"/>
  <c r="H290" i="23"/>
  <c r="H289" i="23"/>
  <c r="H288" i="23"/>
  <c r="H287" i="23"/>
  <c r="H286" i="23"/>
  <c r="H285" i="23"/>
  <c r="H284" i="23"/>
  <c r="H283" i="23"/>
  <c r="H282" i="23"/>
  <c r="H281" i="23"/>
  <c r="H280" i="23"/>
  <c r="H279" i="23"/>
  <c r="H278" i="23"/>
  <c r="H277" i="23"/>
  <c r="H276" i="23"/>
  <c r="H275" i="23"/>
  <c r="H274" i="23"/>
  <c r="H273" i="23"/>
  <c r="H272" i="23"/>
  <c r="H271" i="23"/>
  <c r="H270" i="23"/>
  <c r="H269" i="23"/>
  <c r="H268" i="23"/>
  <c r="H267" i="23"/>
  <c r="H266" i="23"/>
  <c r="H265" i="23"/>
  <c r="H264" i="23"/>
  <c r="H263" i="23"/>
  <c r="H262" i="23"/>
  <c r="H261" i="23"/>
  <c r="H260" i="23"/>
  <c r="H259" i="23"/>
  <c r="H258" i="23"/>
  <c r="H257" i="23"/>
  <c r="H256" i="23"/>
  <c r="H255" i="23"/>
  <c r="H254" i="23"/>
  <c r="H253" i="23"/>
  <c r="H252" i="23"/>
  <c r="H251" i="23"/>
  <c r="H250" i="23"/>
  <c r="H249" i="23"/>
  <c r="H248" i="23"/>
  <c r="H247" i="23"/>
  <c r="H246" i="23"/>
  <c r="H245" i="23"/>
  <c r="H244" i="23"/>
  <c r="H243" i="23"/>
  <c r="H242" i="23"/>
  <c r="H241" i="23"/>
  <c r="H240" i="23"/>
  <c r="H239" i="23"/>
  <c r="H238" i="23"/>
  <c r="H237" i="23"/>
  <c r="H236" i="23"/>
  <c r="H235" i="23"/>
  <c r="H234" i="23"/>
  <c r="H233" i="23"/>
  <c r="H232" i="23"/>
  <c r="H231" i="23"/>
  <c r="H230" i="23"/>
  <c r="H229" i="23"/>
  <c r="H228" i="23"/>
  <c r="H227" i="23"/>
  <c r="H226" i="23"/>
  <c r="H225" i="23"/>
  <c r="H224" i="23"/>
  <c r="H223" i="23"/>
  <c r="H222" i="23"/>
  <c r="H221" i="23"/>
  <c r="H220" i="23"/>
  <c r="H219" i="23"/>
  <c r="H218" i="23"/>
  <c r="H217" i="23"/>
  <c r="H216" i="23"/>
  <c r="H215" i="23"/>
  <c r="H214" i="23"/>
  <c r="H213" i="23"/>
  <c r="H212" i="23"/>
  <c r="H211" i="23"/>
  <c r="H210" i="23"/>
  <c r="H209" i="23"/>
  <c r="H208" i="23"/>
  <c r="H207" i="23"/>
  <c r="H206" i="23"/>
  <c r="H205" i="23"/>
  <c r="H204" i="23"/>
  <c r="H203" i="23"/>
  <c r="H202" i="23"/>
  <c r="H201" i="23"/>
  <c r="H200" i="23"/>
  <c r="H199" i="23"/>
  <c r="H198" i="23"/>
  <c r="H197" i="23"/>
  <c r="H196" i="23"/>
  <c r="H195" i="23"/>
  <c r="H194" i="23"/>
  <c r="H193" i="23"/>
  <c r="H192" i="23"/>
  <c r="H191" i="23"/>
  <c r="H190" i="23"/>
  <c r="H189" i="23"/>
  <c r="H188" i="23"/>
  <c r="H187" i="23"/>
  <c r="H186" i="23"/>
  <c r="H185" i="23"/>
  <c r="H184" i="23"/>
  <c r="H183" i="23"/>
  <c r="H182" i="23"/>
  <c r="H181" i="23"/>
  <c r="H180" i="23"/>
  <c r="H179" i="23"/>
  <c r="H178" i="23"/>
  <c r="H177" i="23"/>
  <c r="H176" i="23"/>
  <c r="H175" i="23"/>
  <c r="H174" i="23"/>
  <c r="H173" i="23"/>
  <c r="H172" i="23"/>
  <c r="H171" i="23"/>
  <c r="H170" i="23"/>
  <c r="H169" i="23"/>
  <c r="H168" i="23"/>
  <c r="H167" i="23"/>
  <c r="H166" i="23"/>
  <c r="H165" i="23"/>
  <c r="H164" i="23"/>
  <c r="H163" i="23"/>
  <c r="H162" i="23"/>
  <c r="H161" i="23"/>
  <c r="H160" i="23"/>
  <c r="H159" i="23"/>
  <c r="H158" i="23"/>
  <c r="H157" i="23"/>
  <c r="H156" i="23"/>
  <c r="H155" i="23"/>
  <c r="H154" i="23"/>
  <c r="H153" i="23"/>
  <c r="H152" i="23"/>
  <c r="H151" i="23"/>
  <c r="H150" i="23"/>
  <c r="H149" i="23"/>
  <c r="H148" i="23"/>
  <c r="H147" i="23"/>
  <c r="H146" i="23"/>
  <c r="H145" i="23"/>
  <c r="H144" i="23"/>
  <c r="H143" i="23"/>
  <c r="H142" i="23"/>
  <c r="H141" i="23"/>
  <c r="H140" i="23"/>
  <c r="H139" i="23"/>
  <c r="H138" i="23"/>
  <c r="H137" i="23"/>
  <c r="H136" i="23"/>
  <c r="H135" i="23"/>
  <c r="H134" i="23"/>
  <c r="H133" i="23"/>
  <c r="H132" i="23"/>
  <c r="H131" i="23"/>
  <c r="H130" i="23"/>
  <c r="H129" i="23"/>
  <c r="H128" i="23"/>
  <c r="H127" i="23"/>
  <c r="H126" i="23"/>
  <c r="H125" i="23"/>
  <c r="H124" i="23"/>
  <c r="H123" i="23"/>
  <c r="H122" i="23"/>
  <c r="H121" i="23"/>
  <c r="H120" i="23"/>
  <c r="H119" i="23"/>
  <c r="H118" i="23"/>
  <c r="H117" i="23"/>
  <c r="H116" i="23"/>
  <c r="H115" i="23"/>
  <c r="H114" i="23"/>
  <c r="H113" i="23"/>
  <c r="H112" i="23"/>
  <c r="H111" i="23"/>
  <c r="H110" i="23"/>
  <c r="H109" i="23"/>
  <c r="H108" i="23"/>
  <c r="H107" i="23"/>
  <c r="H106" i="23"/>
  <c r="H105" i="23"/>
  <c r="H104" i="23"/>
  <c r="H103" i="23"/>
  <c r="H102" i="23"/>
  <c r="H101" i="23"/>
  <c r="H100" i="23"/>
  <c r="H99" i="23"/>
  <c r="H98" i="23"/>
  <c r="H97" i="23"/>
  <c r="H96" i="23"/>
  <c r="H95" i="23"/>
  <c r="H94" i="23"/>
  <c r="H93" i="23"/>
  <c r="H92" i="23"/>
  <c r="H91" i="23"/>
  <c r="H90" i="23"/>
  <c r="H89" i="23"/>
  <c r="H88" i="23"/>
  <c r="H87" i="23"/>
  <c r="H86" i="23"/>
  <c r="H85" i="23"/>
  <c r="H84" i="23"/>
  <c r="H83" i="23"/>
  <c r="H82" i="23"/>
  <c r="H81" i="23"/>
  <c r="H80" i="23"/>
  <c r="H79" i="23"/>
  <c r="H78" i="23"/>
  <c r="H77" i="23"/>
  <c r="H76" i="23"/>
  <c r="H75" i="23"/>
  <c r="H74" i="23"/>
  <c r="H73" i="23"/>
  <c r="H72" i="23"/>
  <c r="H71" i="23"/>
  <c r="H70" i="23"/>
  <c r="H69" i="23"/>
  <c r="H68" i="23"/>
  <c r="H67" i="23"/>
  <c r="H66" i="23"/>
  <c r="H65" i="23"/>
  <c r="H64" i="23"/>
  <c r="H63" i="23"/>
  <c r="H62" i="23"/>
  <c r="H61" i="23"/>
  <c r="H60" i="23"/>
  <c r="H59" i="23"/>
  <c r="H58" i="23"/>
  <c r="H57" i="23"/>
  <c r="H56" i="23"/>
  <c r="H55" i="23"/>
  <c r="H54" i="23"/>
  <c r="H53" i="23"/>
  <c r="H52" i="23"/>
  <c r="H51" i="23"/>
  <c r="H50" i="23"/>
  <c r="H49" i="23"/>
  <c r="H48" i="23"/>
  <c r="H47" i="23"/>
  <c r="H46" i="23"/>
  <c r="H45" i="23"/>
  <c r="H44" i="23"/>
  <c r="H43" i="23"/>
  <c r="H42" i="23"/>
  <c r="H41" i="23"/>
  <c r="H40" i="23"/>
  <c r="H39" i="23"/>
  <c r="H38" i="23"/>
  <c r="H37" i="23"/>
  <c r="H36" i="23"/>
  <c r="H35" i="23"/>
  <c r="H34" i="23"/>
  <c r="H33" i="23"/>
  <c r="H32" i="23"/>
  <c r="H31" i="23"/>
  <c r="H30" i="23"/>
  <c r="H29" i="23"/>
  <c r="H28" i="23"/>
  <c r="H27" i="23"/>
  <c r="H26" i="23"/>
  <c r="H25" i="23"/>
  <c r="H24" i="23"/>
  <c r="H23" i="23"/>
  <c r="H22" i="23"/>
  <c r="H21" i="23"/>
  <c r="H20" i="23"/>
  <c r="H19" i="23"/>
  <c r="H18" i="23"/>
  <c r="H17" i="23"/>
  <c r="H16" i="23"/>
  <c r="H15" i="23"/>
  <c r="H14" i="23"/>
  <c r="H13" i="23"/>
  <c r="H12" i="23"/>
  <c r="H11" i="23"/>
  <c r="H10" i="23"/>
  <c r="H9" i="23"/>
  <c r="H8" i="23"/>
  <c r="H7" i="23"/>
  <c r="H6" i="23"/>
  <c r="N304" i="23"/>
  <c r="N303" i="23"/>
  <c r="N302" i="23"/>
  <c r="N301" i="23"/>
  <c r="N300" i="23"/>
  <c r="N299" i="23"/>
  <c r="N298" i="23"/>
  <c r="N297" i="23"/>
  <c r="N296" i="23"/>
  <c r="N295" i="23"/>
  <c r="N294" i="23"/>
  <c r="N293" i="23"/>
  <c r="N292" i="23"/>
  <c r="N291" i="23"/>
  <c r="N290" i="23"/>
  <c r="N289" i="23"/>
  <c r="N288" i="23"/>
  <c r="N287" i="23"/>
  <c r="N286" i="23"/>
  <c r="N285" i="23"/>
  <c r="N284" i="23"/>
  <c r="N283" i="23"/>
  <c r="N282" i="23"/>
  <c r="N281" i="23"/>
  <c r="N280" i="23"/>
  <c r="N279" i="23"/>
  <c r="N278" i="23"/>
  <c r="N277" i="23"/>
  <c r="N276" i="23"/>
  <c r="N275" i="23"/>
  <c r="N274" i="23"/>
  <c r="N273" i="23"/>
  <c r="N272" i="23"/>
  <c r="N271" i="23"/>
  <c r="N270" i="23"/>
  <c r="N269" i="23"/>
  <c r="N268" i="23"/>
  <c r="N267" i="23"/>
  <c r="N266" i="23"/>
  <c r="N265" i="23"/>
  <c r="N264" i="23"/>
  <c r="N263" i="23"/>
  <c r="N262" i="23"/>
  <c r="N261" i="23"/>
  <c r="N260" i="23"/>
  <c r="N259" i="23"/>
  <c r="N258" i="23"/>
  <c r="N257" i="23"/>
  <c r="N256" i="23"/>
  <c r="N255" i="23"/>
  <c r="N254" i="23"/>
  <c r="N253" i="23"/>
  <c r="N252" i="23"/>
  <c r="N251" i="23"/>
  <c r="N250" i="23"/>
  <c r="N249" i="23"/>
  <c r="N248" i="23"/>
  <c r="N247" i="23"/>
  <c r="N246" i="23"/>
  <c r="N245" i="23"/>
  <c r="N244" i="23"/>
  <c r="N243" i="23"/>
  <c r="N242" i="23"/>
  <c r="N241" i="23"/>
  <c r="N240" i="23"/>
  <c r="N239" i="23"/>
  <c r="N238" i="23"/>
  <c r="N237" i="23"/>
  <c r="N236" i="23"/>
  <c r="N235" i="23"/>
  <c r="N234" i="23"/>
  <c r="N233" i="23"/>
  <c r="N232" i="23"/>
  <c r="N231" i="23"/>
  <c r="N230" i="23"/>
  <c r="N229" i="23"/>
  <c r="N228" i="23"/>
  <c r="N227" i="23"/>
  <c r="N226" i="23"/>
  <c r="N225" i="23"/>
  <c r="N224" i="23"/>
  <c r="N223" i="23"/>
  <c r="N222" i="23"/>
  <c r="N221" i="23"/>
  <c r="N220" i="23"/>
  <c r="N219" i="23"/>
  <c r="N218" i="23"/>
  <c r="N217" i="23"/>
  <c r="N216" i="23"/>
  <c r="N215" i="23"/>
  <c r="N214" i="23"/>
  <c r="N213" i="23"/>
  <c r="N212" i="23"/>
  <c r="N211" i="23"/>
  <c r="N210" i="23"/>
  <c r="N209" i="23"/>
  <c r="N208" i="23"/>
  <c r="N207" i="23"/>
  <c r="N206" i="23"/>
  <c r="N205" i="23"/>
  <c r="N204" i="23"/>
  <c r="N203" i="23"/>
  <c r="N202" i="23"/>
  <c r="N201" i="23"/>
  <c r="N200" i="23"/>
  <c r="N199" i="23"/>
  <c r="N198" i="23"/>
  <c r="N197" i="23"/>
  <c r="N196" i="23"/>
  <c r="N195" i="23"/>
  <c r="N194" i="23"/>
  <c r="N193" i="23"/>
  <c r="N192" i="23"/>
  <c r="N191" i="23"/>
  <c r="N190" i="23"/>
  <c r="N189" i="23"/>
  <c r="N188" i="23"/>
  <c r="N187" i="23"/>
  <c r="N186" i="23"/>
  <c r="N185" i="23"/>
  <c r="N184" i="23"/>
  <c r="N183" i="23"/>
  <c r="N182" i="23"/>
  <c r="N181" i="23"/>
  <c r="N180" i="23"/>
  <c r="N179" i="23"/>
  <c r="N178" i="23"/>
  <c r="N177" i="23"/>
  <c r="N176" i="23"/>
  <c r="N175" i="23"/>
  <c r="N174" i="23"/>
  <c r="N173" i="23"/>
  <c r="N172" i="23"/>
  <c r="N171" i="23"/>
  <c r="N170" i="23"/>
  <c r="N169" i="23"/>
  <c r="N168" i="23"/>
  <c r="N167" i="23"/>
  <c r="N166" i="23"/>
  <c r="N165" i="23"/>
  <c r="N164" i="23"/>
  <c r="N163" i="23"/>
  <c r="N162" i="23"/>
  <c r="N161" i="23"/>
  <c r="N160" i="23"/>
  <c r="N159" i="23"/>
  <c r="N158" i="23"/>
  <c r="N157" i="23"/>
  <c r="N156" i="23"/>
  <c r="N155" i="23"/>
  <c r="N154" i="23"/>
  <c r="N153" i="23"/>
  <c r="N152" i="23"/>
  <c r="N151" i="23"/>
  <c r="N150" i="23"/>
  <c r="N149" i="23"/>
  <c r="N148" i="23"/>
  <c r="N147" i="23"/>
  <c r="N146" i="23"/>
  <c r="N145" i="23"/>
  <c r="N144" i="23"/>
  <c r="N143" i="23"/>
  <c r="N142" i="23"/>
  <c r="N141" i="23"/>
  <c r="N140" i="23"/>
  <c r="N139" i="23"/>
  <c r="N138" i="23"/>
  <c r="N137" i="23"/>
  <c r="N136" i="23"/>
  <c r="N135" i="23"/>
  <c r="N134" i="23"/>
  <c r="N133" i="23"/>
  <c r="N132" i="23"/>
  <c r="N131" i="23"/>
  <c r="N130" i="23"/>
  <c r="N129" i="23"/>
  <c r="N128" i="23"/>
  <c r="N127" i="23"/>
  <c r="N126" i="23"/>
  <c r="N125" i="23"/>
  <c r="N124" i="23"/>
  <c r="N123" i="23"/>
  <c r="N122" i="23"/>
  <c r="N121" i="23"/>
  <c r="N120" i="23"/>
  <c r="N119" i="23"/>
  <c r="N118" i="23"/>
  <c r="N117" i="23"/>
  <c r="N116" i="23"/>
  <c r="N115" i="23"/>
  <c r="N114" i="23"/>
  <c r="N113" i="23"/>
  <c r="N112" i="23"/>
  <c r="N111" i="23"/>
  <c r="N110" i="23"/>
  <c r="N109" i="23"/>
  <c r="N108" i="23"/>
  <c r="N107" i="23"/>
  <c r="N106" i="23"/>
  <c r="N105" i="23"/>
  <c r="N104" i="23"/>
  <c r="N103" i="23"/>
  <c r="N102" i="23"/>
  <c r="N101" i="23"/>
  <c r="N100" i="23"/>
  <c r="N99" i="23"/>
  <c r="N98" i="23"/>
  <c r="N97" i="23"/>
  <c r="N96" i="23"/>
  <c r="N95" i="23"/>
  <c r="N94" i="23"/>
  <c r="N93" i="23"/>
  <c r="N92" i="23"/>
  <c r="N91" i="23"/>
  <c r="N90" i="23"/>
  <c r="N89" i="23"/>
  <c r="N88" i="23"/>
  <c r="N87" i="23"/>
  <c r="N86" i="23"/>
  <c r="N85" i="23"/>
  <c r="N84" i="23"/>
  <c r="N83" i="23"/>
  <c r="N82" i="23"/>
  <c r="N81" i="23"/>
  <c r="N80" i="23"/>
  <c r="N79" i="23"/>
  <c r="N78" i="23"/>
  <c r="N77" i="23"/>
  <c r="N76" i="23"/>
  <c r="N75" i="23"/>
  <c r="N74" i="23"/>
  <c r="N73" i="23"/>
  <c r="N72" i="23"/>
  <c r="N71" i="23"/>
  <c r="N70" i="23"/>
  <c r="N69" i="23"/>
  <c r="N68" i="23"/>
  <c r="N67" i="23"/>
  <c r="N66" i="23"/>
  <c r="N65" i="23"/>
  <c r="N64" i="23"/>
  <c r="N63" i="23"/>
  <c r="N62" i="23"/>
  <c r="N61" i="23"/>
  <c r="N60" i="23"/>
  <c r="N59" i="23"/>
  <c r="N58" i="23"/>
  <c r="N57" i="23"/>
  <c r="N56" i="23"/>
  <c r="N55" i="23"/>
  <c r="N54" i="23"/>
  <c r="N53" i="23"/>
  <c r="N52" i="23"/>
  <c r="N51" i="23"/>
  <c r="N50" i="23"/>
  <c r="N49" i="23"/>
  <c r="N48" i="23"/>
  <c r="N47" i="23"/>
  <c r="N46" i="23"/>
  <c r="N45" i="23"/>
  <c r="N44" i="23"/>
  <c r="N43" i="23"/>
  <c r="N42" i="23"/>
  <c r="N41" i="23"/>
  <c r="N40" i="23"/>
  <c r="N39" i="23"/>
  <c r="N38" i="23"/>
  <c r="N37" i="23"/>
  <c r="N36" i="23"/>
  <c r="N35" i="23"/>
  <c r="N34" i="23"/>
  <c r="N33" i="23"/>
  <c r="N32" i="23"/>
  <c r="N31" i="23"/>
  <c r="N30" i="23"/>
  <c r="N29" i="23"/>
  <c r="N28" i="23"/>
  <c r="N27" i="23"/>
  <c r="N26" i="23"/>
  <c r="N25" i="23"/>
  <c r="N24" i="23"/>
  <c r="N23" i="23"/>
  <c r="N22" i="23"/>
  <c r="N21" i="23"/>
  <c r="N20" i="23"/>
  <c r="N19" i="23"/>
  <c r="N18" i="23"/>
  <c r="N17" i="23"/>
  <c r="N16" i="23"/>
  <c r="N15" i="23"/>
  <c r="N14" i="23"/>
  <c r="N13" i="23"/>
  <c r="N12" i="23"/>
  <c r="N11" i="23"/>
  <c r="N10" i="23"/>
  <c r="N9" i="23"/>
  <c r="N8" i="23"/>
  <c r="N7" i="23"/>
  <c r="N6" i="23"/>
  <c r="N5" i="23"/>
  <c r="K227" i="23" l="1"/>
  <c r="K128" i="23"/>
  <c r="K120" i="23"/>
  <c r="K80" i="23"/>
  <c r="K69" i="23"/>
  <c r="K185" i="23"/>
  <c r="K151" i="23"/>
  <c r="K107" i="23"/>
  <c r="K75" i="23"/>
  <c r="K43" i="23"/>
  <c r="K175" i="23"/>
  <c r="K144" i="23"/>
  <c r="K49" i="23"/>
  <c r="K12" i="23"/>
  <c r="K115" i="23"/>
  <c r="K36" i="23"/>
  <c r="K20" i="23"/>
  <c r="K172" i="23"/>
  <c r="K127" i="23"/>
  <c r="K62" i="23"/>
  <c r="K18" i="23"/>
  <c r="K117" i="23"/>
  <c r="K231" i="23"/>
  <c r="K268" i="23"/>
  <c r="K6" i="23"/>
  <c r="K124" i="23"/>
  <c r="K166" i="23"/>
  <c r="K141" i="23"/>
  <c r="K66" i="23"/>
  <c r="K110" i="23"/>
  <c r="K96" i="23"/>
  <c r="K154" i="23"/>
  <c r="K118" i="23"/>
  <c r="K78" i="23"/>
  <c r="K102" i="23"/>
  <c r="K10" i="23"/>
  <c r="K15" i="23"/>
  <c r="K146" i="23"/>
  <c r="K270" i="23" l="1"/>
  <c r="K181" i="23"/>
  <c r="K178" i="23"/>
  <c r="K274" i="23"/>
  <c r="K125" i="23"/>
  <c r="K272" i="23"/>
  <c r="K153" i="23"/>
  <c r="K113" i="23"/>
  <c r="K207" i="23"/>
  <c r="K163" i="23"/>
  <c r="K195" i="23"/>
  <c r="K228" i="23"/>
  <c r="K266" i="23"/>
  <c r="K304" i="23"/>
  <c r="K101" i="23"/>
  <c r="K150" i="23"/>
  <c r="K250" i="23"/>
  <c r="K283" i="23"/>
  <c r="K299" i="23"/>
  <c r="K213" i="23"/>
  <c r="K267" i="23"/>
  <c r="K46" i="23"/>
  <c r="K140" i="23"/>
  <c r="K32" i="23"/>
  <c r="K55" i="23"/>
  <c r="K133" i="23"/>
  <c r="K180" i="23"/>
  <c r="K226" i="23"/>
  <c r="K265" i="23"/>
  <c r="K303" i="23"/>
  <c r="K23" i="23"/>
  <c r="K73" i="23"/>
  <c r="K148" i="23"/>
  <c r="K197" i="23"/>
  <c r="K246" i="23"/>
  <c r="K277" i="23"/>
  <c r="K21" i="23"/>
  <c r="K71" i="23"/>
  <c r="K189" i="23"/>
  <c r="K244" i="23"/>
  <c r="K291" i="23"/>
  <c r="K22" i="23"/>
  <c r="K38" i="23"/>
  <c r="K76" i="23"/>
  <c r="K123" i="23"/>
  <c r="K229" i="23"/>
  <c r="K263" i="23"/>
  <c r="K289" i="23"/>
  <c r="K14" i="23"/>
  <c r="K33" i="23"/>
  <c r="K54" i="23"/>
  <c r="K79" i="23"/>
  <c r="K97" i="23"/>
  <c r="K121" i="23"/>
  <c r="K152" i="23"/>
  <c r="K183" i="23"/>
  <c r="K215" i="23"/>
  <c r="K269" i="23"/>
  <c r="K19" i="23"/>
  <c r="K51" i="23"/>
  <c r="K83" i="23"/>
  <c r="K139" i="23"/>
  <c r="K155" i="23"/>
  <c r="K177" i="23"/>
  <c r="K187" i="23"/>
  <c r="K198" i="23"/>
  <c r="K209" i="23"/>
  <c r="K220" i="23"/>
  <c r="K230" i="23"/>
  <c r="K245" i="23"/>
  <c r="K259" i="23"/>
  <c r="K276" i="23"/>
  <c r="K290" i="23"/>
  <c r="K50" i="23"/>
  <c r="K61" i="23"/>
  <c r="K72" i="23"/>
  <c r="K82" i="23"/>
  <c r="K93" i="23"/>
  <c r="K104" i="23"/>
  <c r="K114" i="23"/>
  <c r="K122" i="23"/>
  <c r="K130" i="23"/>
  <c r="K138" i="23"/>
  <c r="K184" i="23"/>
  <c r="K216" i="23"/>
  <c r="K236" i="23"/>
  <c r="K253" i="23"/>
  <c r="K271" i="23"/>
  <c r="K285" i="23"/>
  <c r="K301" i="23"/>
  <c r="K119" i="23"/>
  <c r="K57" i="23"/>
  <c r="K52" i="23"/>
  <c r="K262" i="23"/>
  <c r="K16" i="23"/>
  <c r="K164" i="23"/>
  <c r="K284" i="23"/>
  <c r="K70" i="23"/>
  <c r="K302" i="23"/>
  <c r="K217" i="23"/>
  <c r="K254" i="23"/>
  <c r="K208" i="23"/>
  <c r="K34" i="23"/>
  <c r="K89" i="23"/>
  <c r="K188" i="23"/>
  <c r="K135" i="23"/>
  <c r="K37" i="23"/>
  <c r="K84" i="23"/>
  <c r="K149" i="23"/>
  <c r="K205" i="23"/>
  <c r="K235" i="23"/>
  <c r="K286" i="23"/>
  <c r="K11" i="23"/>
  <c r="K25" i="23"/>
  <c r="K94" i="23"/>
  <c r="K165" i="23"/>
  <c r="K202" i="23"/>
  <c r="K257" i="23"/>
  <c r="K293" i="23"/>
  <c r="K28" i="23"/>
  <c r="K100" i="23"/>
  <c r="K157" i="23"/>
  <c r="K194" i="23"/>
  <c r="K252" i="23"/>
  <c r="K7" i="23"/>
  <c r="K29" i="23"/>
  <c r="K45" i="23"/>
  <c r="K92" i="23"/>
  <c r="K131" i="23"/>
  <c r="K234" i="23"/>
  <c r="K275" i="23"/>
  <c r="K17" i="23"/>
  <c r="K40" i="23"/>
  <c r="K63" i="23"/>
  <c r="K81" i="23"/>
  <c r="K129" i="23"/>
  <c r="K159" i="23"/>
  <c r="K191" i="23"/>
  <c r="K221" i="23"/>
  <c r="K280" i="23"/>
  <c r="K27" i="23"/>
  <c r="K59" i="23"/>
  <c r="K91" i="23"/>
  <c r="K143" i="23"/>
  <c r="K158" i="23"/>
  <c r="K169" i="23"/>
  <c r="K179" i="23"/>
  <c r="K190" i="23"/>
  <c r="K201" i="23"/>
  <c r="K211" i="23"/>
  <c r="K223" i="23"/>
  <c r="K233" i="23"/>
  <c r="K248" i="23"/>
  <c r="K261" i="23"/>
  <c r="K279" i="23"/>
  <c r="K295" i="23"/>
  <c r="K53" i="23"/>
  <c r="K64" i="23"/>
  <c r="K74" i="23"/>
  <c r="K85" i="23"/>
  <c r="K106" i="23"/>
  <c r="K116" i="23"/>
  <c r="K132" i="23"/>
  <c r="K142" i="23"/>
  <c r="K160" i="23"/>
  <c r="K192" i="23"/>
  <c r="K219" i="23"/>
  <c r="K239" i="23"/>
  <c r="K256" i="23"/>
  <c r="K273" i="23"/>
  <c r="K292" i="23"/>
  <c r="K5" i="23"/>
  <c r="K41" i="23"/>
  <c r="K156" i="23"/>
  <c r="K8" i="23"/>
  <c r="K212" i="23"/>
  <c r="K300" i="23"/>
  <c r="K224" i="23"/>
  <c r="K68" i="23"/>
  <c r="K241" i="23"/>
  <c r="K60" i="23"/>
  <c r="K249" i="23"/>
  <c r="K26" i="23"/>
  <c r="K95" i="23"/>
  <c r="K243" i="23"/>
  <c r="K174" i="23"/>
  <c r="K206" i="23"/>
  <c r="K242" i="23"/>
  <c r="K288" i="23"/>
  <c r="K58" i="23"/>
  <c r="K90" i="23"/>
  <c r="K112" i="23"/>
  <c r="K136" i="23"/>
  <c r="K176" i="23"/>
  <c r="K186" i="23"/>
  <c r="K39" i="23"/>
  <c r="K44" i="23"/>
  <c r="K87" i="23"/>
  <c r="K173" i="23"/>
  <c r="K210" i="23"/>
  <c r="K237" i="23"/>
  <c r="K298" i="23"/>
  <c r="K13" i="23"/>
  <c r="K30" i="23"/>
  <c r="K105" i="23"/>
  <c r="K170" i="23"/>
  <c r="K204" i="23"/>
  <c r="K260" i="23"/>
  <c r="K296" i="23"/>
  <c r="K48" i="23"/>
  <c r="K103" i="23"/>
  <c r="K162" i="23"/>
  <c r="K196" i="23"/>
  <c r="K255" i="23"/>
  <c r="K31" i="23"/>
  <c r="K47" i="23"/>
  <c r="K108" i="23"/>
  <c r="K145" i="23"/>
  <c r="K238" i="23"/>
  <c r="K282" i="23"/>
  <c r="K9" i="23"/>
  <c r="K24" i="23"/>
  <c r="K42" i="23"/>
  <c r="K65" i="23"/>
  <c r="K86" i="23"/>
  <c r="K111" i="23"/>
  <c r="K137" i="23"/>
  <c r="K167" i="23"/>
  <c r="K199" i="23"/>
  <c r="K232" i="23"/>
  <c r="K287" i="23"/>
  <c r="K35" i="23"/>
  <c r="K67" i="23"/>
  <c r="K99" i="23"/>
  <c r="K147" i="23"/>
  <c r="K161" i="23"/>
  <c r="K171" i="23"/>
  <c r="K182" i="23"/>
  <c r="K193" i="23"/>
  <c r="K203" i="23"/>
  <c r="K214" i="23"/>
  <c r="K225" i="23"/>
  <c r="K240" i="23"/>
  <c r="K251" i="23"/>
  <c r="K264" i="23"/>
  <c r="K281" i="23"/>
  <c r="K297" i="23"/>
  <c r="K56" i="23"/>
  <c r="K77" i="23"/>
  <c r="K88" i="23"/>
  <c r="K98" i="23"/>
  <c r="K109" i="23"/>
  <c r="K126" i="23"/>
  <c r="K134" i="23"/>
  <c r="K168" i="23"/>
  <c r="K200" i="23"/>
  <c r="K222" i="23"/>
  <c r="K247" i="23"/>
  <c r="K258" i="23"/>
  <c r="K278" i="23"/>
  <c r="K294" i="23"/>
  <c r="K218" i="23"/>
  <c r="AN5" i="23" l="1"/>
  <c r="AN6" i="23"/>
  <c r="AN7" i="23"/>
  <c r="AN8" i="23"/>
  <c r="AN9" i="23"/>
  <c r="AN10" i="23"/>
  <c r="AN11" i="23"/>
  <c r="AN12" i="23"/>
  <c r="AN13" i="23"/>
  <c r="AN14" i="23"/>
  <c r="AN15" i="23"/>
  <c r="AN16" i="23"/>
  <c r="AN17" i="23"/>
  <c r="AN18" i="23"/>
  <c r="AN19" i="23"/>
  <c r="AN20" i="23"/>
  <c r="AN21" i="23"/>
  <c r="AN22" i="23"/>
  <c r="AN23" i="23"/>
  <c r="AN24" i="23"/>
  <c r="AN25" i="23"/>
  <c r="AN26" i="23"/>
  <c r="AN27" i="23"/>
  <c r="AN28" i="23"/>
  <c r="AN29" i="23"/>
  <c r="AN30" i="23"/>
  <c r="AN31" i="23"/>
  <c r="AN32" i="23"/>
  <c r="AN33" i="23"/>
  <c r="AN34" i="23"/>
  <c r="AN35" i="23"/>
  <c r="AN36" i="23"/>
  <c r="AN37" i="23"/>
  <c r="AN38" i="23"/>
  <c r="AN39" i="23"/>
  <c r="AN40" i="23"/>
  <c r="AN41" i="23"/>
  <c r="AN42" i="23"/>
  <c r="AN43" i="23"/>
  <c r="AN44" i="23"/>
  <c r="AN45" i="23"/>
  <c r="AN46" i="23"/>
  <c r="AN47" i="23"/>
  <c r="AN48" i="23"/>
  <c r="AN49" i="23"/>
  <c r="AN50" i="23"/>
  <c r="AN51" i="23"/>
  <c r="AN52" i="23"/>
  <c r="AN53" i="23"/>
  <c r="AN54" i="23"/>
  <c r="AN55" i="23"/>
  <c r="AN56" i="23"/>
  <c r="AN57" i="23"/>
  <c r="AN58" i="23"/>
  <c r="AN59" i="23"/>
  <c r="AN60" i="23"/>
  <c r="AN61" i="23"/>
  <c r="AN62" i="23"/>
  <c r="AN63" i="23"/>
  <c r="AN64" i="23"/>
  <c r="AN65" i="23"/>
  <c r="AN66" i="23"/>
  <c r="AN67" i="23"/>
  <c r="AN68" i="23"/>
  <c r="AN69" i="23"/>
  <c r="AN70" i="23"/>
  <c r="AN71" i="23"/>
  <c r="AN72" i="23"/>
  <c r="AN73" i="23"/>
  <c r="AN74" i="23"/>
  <c r="AN75" i="23"/>
  <c r="AN76" i="23"/>
  <c r="AN77" i="23"/>
  <c r="AN78" i="23"/>
  <c r="AN79" i="23"/>
  <c r="AN80" i="23"/>
  <c r="AN81" i="23"/>
  <c r="AN82" i="23"/>
  <c r="AN83" i="23"/>
  <c r="AN84" i="23"/>
  <c r="AN85" i="23"/>
  <c r="AN86" i="23"/>
  <c r="AN87" i="23"/>
  <c r="AN88" i="23"/>
  <c r="AN89" i="23"/>
  <c r="AN90" i="23"/>
  <c r="AN91" i="23"/>
  <c r="AN92" i="23"/>
  <c r="AN93" i="23"/>
  <c r="AN94" i="23"/>
  <c r="AN95" i="23"/>
  <c r="AN96" i="23"/>
  <c r="AN97" i="23"/>
  <c r="AN98" i="23"/>
  <c r="AN99" i="23"/>
  <c r="AN100" i="23"/>
  <c r="AN101" i="23"/>
  <c r="AN102" i="23"/>
  <c r="AN103" i="23"/>
  <c r="AN104" i="23"/>
  <c r="AN105" i="23"/>
  <c r="AN106" i="23"/>
  <c r="AN107" i="23"/>
  <c r="AN108" i="23"/>
  <c r="AN109" i="23"/>
  <c r="AN110" i="23"/>
  <c r="AN111" i="23"/>
  <c r="AN112" i="23"/>
  <c r="AN113" i="23"/>
  <c r="AN114" i="23"/>
  <c r="AN115" i="23"/>
  <c r="AN116" i="23"/>
  <c r="AN117" i="23"/>
  <c r="AN118" i="23"/>
  <c r="AN119" i="23"/>
  <c r="AN120" i="23"/>
  <c r="AN121" i="23"/>
  <c r="AN122" i="23"/>
  <c r="AN123" i="23"/>
  <c r="AN124" i="23"/>
  <c r="AN125" i="23"/>
  <c r="AN126" i="23"/>
  <c r="AN127" i="23"/>
  <c r="AN128" i="23"/>
  <c r="AN129" i="23"/>
  <c r="AN130" i="23"/>
  <c r="AN131" i="23"/>
  <c r="AN132" i="23"/>
  <c r="AN133" i="23"/>
  <c r="AN134" i="23"/>
  <c r="AN135" i="23"/>
  <c r="AN136" i="23"/>
  <c r="AN137" i="23"/>
  <c r="AN138" i="23"/>
  <c r="AN139" i="23"/>
  <c r="AN140" i="23"/>
  <c r="AN141" i="23"/>
  <c r="AN142" i="23"/>
  <c r="AN143" i="23"/>
  <c r="AN144" i="23"/>
  <c r="AN145" i="23"/>
  <c r="AN146" i="23"/>
  <c r="AN147" i="23"/>
  <c r="AN148" i="23"/>
  <c r="AN149" i="23"/>
  <c r="AN150" i="23"/>
  <c r="AN151" i="23"/>
  <c r="AN152" i="23"/>
  <c r="AN153" i="23"/>
  <c r="AN154" i="23"/>
  <c r="AN155" i="23"/>
  <c r="AN156" i="23"/>
  <c r="AN157" i="23"/>
  <c r="AN158" i="23"/>
  <c r="AN159" i="23"/>
  <c r="AN160" i="23"/>
  <c r="AN161" i="23"/>
  <c r="AN162" i="23"/>
  <c r="AN163" i="23"/>
  <c r="AN164" i="23"/>
  <c r="AN165" i="23"/>
  <c r="AN166" i="23"/>
  <c r="AN167" i="23"/>
  <c r="AN168" i="23"/>
  <c r="AN169" i="23"/>
  <c r="AN170" i="23"/>
  <c r="AN171" i="23"/>
  <c r="AN172" i="23"/>
  <c r="AN173" i="23"/>
  <c r="AN174" i="23"/>
  <c r="AN175" i="23"/>
  <c r="AN176" i="23"/>
  <c r="AN177" i="23"/>
  <c r="AN178" i="23"/>
  <c r="AN179" i="23"/>
  <c r="AN180" i="23"/>
  <c r="AN181" i="23"/>
  <c r="AN182" i="23"/>
  <c r="AN183" i="23"/>
  <c r="AN184" i="23"/>
  <c r="AN185" i="23"/>
  <c r="AN186" i="23"/>
  <c r="AN187" i="23"/>
  <c r="AN188" i="23"/>
  <c r="AN189" i="23"/>
  <c r="AN190" i="23"/>
  <c r="AN191" i="23"/>
  <c r="AN192" i="23"/>
  <c r="AN193" i="23"/>
  <c r="AN194" i="23"/>
  <c r="AN195" i="23"/>
  <c r="AN196" i="23"/>
  <c r="AN197" i="23"/>
  <c r="AN198" i="23"/>
  <c r="AN199" i="23"/>
  <c r="AN200" i="23"/>
  <c r="AN201" i="23"/>
  <c r="AN202" i="23"/>
  <c r="AN203" i="23"/>
  <c r="AN204" i="23"/>
  <c r="AN205" i="23"/>
  <c r="AN206" i="23"/>
  <c r="AN207" i="23"/>
  <c r="AN208" i="23"/>
  <c r="AN209" i="23"/>
  <c r="AN210" i="23"/>
  <c r="AN211" i="23"/>
  <c r="AN212" i="23"/>
  <c r="AN213" i="23"/>
  <c r="AN214" i="23"/>
  <c r="AN215" i="23"/>
  <c r="AN216" i="23"/>
  <c r="AN217" i="23"/>
  <c r="AN218" i="23"/>
  <c r="AN219" i="23"/>
  <c r="AN220" i="23"/>
  <c r="AN221" i="23"/>
  <c r="AN222" i="23"/>
  <c r="AN223" i="23"/>
  <c r="AN224" i="23"/>
  <c r="AN225" i="23"/>
  <c r="AN226" i="23"/>
  <c r="AN227" i="23"/>
  <c r="AN228" i="23"/>
  <c r="AN229" i="23"/>
  <c r="AN230" i="23"/>
  <c r="AN231" i="23"/>
  <c r="AN232" i="23"/>
  <c r="AN233" i="23"/>
  <c r="AN234" i="23"/>
  <c r="AN235" i="23"/>
  <c r="AN236" i="23"/>
  <c r="AN237" i="23"/>
  <c r="AN238" i="23"/>
  <c r="AN239" i="23"/>
  <c r="AN240" i="23"/>
  <c r="AN241" i="23"/>
  <c r="AN242" i="23"/>
  <c r="AN243" i="23"/>
  <c r="AN244" i="23"/>
  <c r="AN245" i="23"/>
  <c r="AN246" i="23"/>
  <c r="AN247" i="23"/>
  <c r="AN248" i="23"/>
  <c r="AN249" i="23"/>
  <c r="AN250" i="23"/>
  <c r="AN251" i="23"/>
  <c r="AN252" i="23"/>
  <c r="AN253" i="23"/>
  <c r="AN254" i="23"/>
  <c r="AN255" i="23"/>
  <c r="AN256" i="23"/>
  <c r="AN257" i="23"/>
  <c r="AN258" i="23"/>
  <c r="AN259" i="23"/>
  <c r="AN260" i="23"/>
  <c r="AN261" i="23"/>
  <c r="AN262" i="23"/>
  <c r="AN263" i="23"/>
  <c r="AN264" i="23"/>
  <c r="AN265" i="23"/>
  <c r="AN266" i="23"/>
  <c r="AN267" i="23"/>
  <c r="AN268" i="23"/>
  <c r="AN269" i="23"/>
  <c r="AN270" i="23"/>
  <c r="AN271" i="23"/>
  <c r="AN272" i="23"/>
  <c r="AN273" i="23"/>
  <c r="AN274" i="23"/>
  <c r="AN275" i="23"/>
  <c r="AN276" i="23"/>
  <c r="AN277" i="23"/>
  <c r="AN278" i="23"/>
  <c r="AN279" i="23"/>
  <c r="AN280" i="23"/>
  <c r="AN281" i="23"/>
  <c r="AN282" i="23"/>
  <c r="AN283" i="23"/>
  <c r="AN284" i="23"/>
  <c r="AN285" i="23"/>
  <c r="AN286" i="23"/>
  <c r="AN287" i="23"/>
  <c r="AN288" i="23"/>
  <c r="AN289" i="23"/>
  <c r="AN290" i="23"/>
  <c r="AN291" i="23"/>
  <c r="AN292" i="23"/>
  <c r="AN293" i="23"/>
  <c r="AN294" i="23"/>
  <c r="AN295" i="23"/>
  <c r="AN296" i="23"/>
  <c r="AN297" i="23"/>
  <c r="AN298" i="23"/>
  <c r="AN299" i="23"/>
  <c r="AN300" i="23"/>
  <c r="AN301" i="23"/>
  <c r="AN302" i="23"/>
  <c r="AN303" i="23"/>
  <c r="AN304" i="23"/>
  <c r="AM2" i="33" l="1"/>
  <c r="AL2" i="33"/>
  <c r="AK2" i="33"/>
  <c r="AJ2" i="33"/>
  <c r="AI2" i="33"/>
  <c r="AH2" i="33"/>
  <c r="AG2" i="33"/>
  <c r="AF2" i="33"/>
  <c r="AE2" i="33"/>
  <c r="AD2" i="33"/>
  <c r="AC2" i="33"/>
  <c r="AB2" i="33"/>
  <c r="AA2" i="33"/>
  <c r="Z2" i="33"/>
  <c r="Y2" i="33"/>
  <c r="X2" i="33"/>
  <c r="W2" i="33"/>
  <c r="V2" i="33"/>
  <c r="U2" i="33"/>
  <c r="T2" i="33"/>
  <c r="S2" i="33"/>
  <c r="AN180" i="33" s="1"/>
  <c r="AO180" i="33" s="1"/>
  <c r="AN245" i="33" l="1"/>
  <c r="AO245" i="33" s="1"/>
  <c r="AN350" i="33"/>
  <c r="AO350" i="33" s="1"/>
  <c r="AN341" i="33"/>
  <c r="AO341" i="33" s="1"/>
  <c r="AN335" i="33"/>
  <c r="AO335" i="33" s="1"/>
  <c r="AN266" i="33"/>
  <c r="AO266" i="33" s="1"/>
  <c r="AN325" i="33"/>
  <c r="AO325" i="33" s="1"/>
  <c r="AN353" i="33"/>
  <c r="AO353" i="33" s="1"/>
  <c r="AN345" i="33"/>
  <c r="AO345" i="33" s="1"/>
  <c r="AN337" i="33"/>
  <c r="AO337" i="33" s="1"/>
  <c r="AN247" i="33"/>
  <c r="AO247" i="33" s="1"/>
  <c r="AN328" i="33"/>
  <c r="AO328" i="33" s="1"/>
  <c r="AN257" i="33"/>
  <c r="AO257" i="33" s="1"/>
  <c r="AN265" i="33"/>
  <c r="AO265" i="33" s="1"/>
  <c r="AN355" i="33"/>
  <c r="AO355" i="33" s="1"/>
  <c r="AN351" i="33"/>
  <c r="AO351" i="33" s="1"/>
  <c r="AN342" i="33"/>
  <c r="AO342" i="33" s="1"/>
  <c r="AN254" i="33"/>
  <c r="AO254" i="33" s="1"/>
  <c r="AN329" i="33"/>
  <c r="AO329" i="33" s="1"/>
  <c r="AN326" i="33"/>
  <c r="AO326" i="33" s="1"/>
  <c r="AN356" i="33"/>
  <c r="AO356" i="33" s="1"/>
  <c r="AN349" i="33"/>
  <c r="AO349" i="33" s="1"/>
  <c r="AN340" i="33"/>
  <c r="AO340" i="33" s="1"/>
  <c r="AN336" i="33"/>
  <c r="AO336" i="33" s="1"/>
  <c r="AN331" i="33"/>
  <c r="AO331" i="33" s="1"/>
  <c r="AN195" i="33"/>
  <c r="AO195" i="33" s="1"/>
  <c r="AN262" i="33"/>
  <c r="AO262" i="33" s="1"/>
  <c r="AN344" i="33"/>
  <c r="AO344" i="33" s="1"/>
  <c r="AN339" i="33"/>
  <c r="AO339" i="33" s="1"/>
  <c r="AN334" i="33"/>
  <c r="AO334" i="33" s="1"/>
  <c r="AN244" i="33"/>
  <c r="AO244" i="33" s="1"/>
  <c r="AN324" i="33"/>
  <c r="AO324" i="33" s="1"/>
  <c r="AN258" i="33"/>
  <c r="AO258" i="33" s="1"/>
  <c r="AN218" i="33"/>
  <c r="AO218" i="33" s="1"/>
  <c r="AN348" i="33"/>
  <c r="AO348" i="33" s="1"/>
  <c r="AN343" i="33"/>
  <c r="AO343" i="33" s="1"/>
  <c r="AN255" i="33"/>
  <c r="AO255" i="33" s="1"/>
  <c r="AN330" i="33"/>
  <c r="AO330" i="33" s="1"/>
  <c r="AN323" i="33"/>
  <c r="AO323" i="33" s="1"/>
  <c r="AN321" i="33"/>
  <c r="AO321" i="33" s="1"/>
  <c r="AN352" i="33"/>
  <c r="AO352" i="33" s="1"/>
  <c r="AN347" i="33"/>
  <c r="AO347" i="33" s="1"/>
  <c r="AN267" i="33"/>
  <c r="AO267" i="33" s="1"/>
  <c r="AN333" i="33"/>
  <c r="AO333" i="33" s="1"/>
  <c r="AN327" i="33"/>
  <c r="AO327" i="33" s="1"/>
  <c r="AN354" i="33"/>
  <c r="AO354" i="33" s="1"/>
  <c r="AN346" i="33"/>
  <c r="AO346" i="33" s="1"/>
  <c r="AN338" i="33"/>
  <c r="AO338" i="33" s="1"/>
  <c r="AN332" i="33"/>
  <c r="AO332" i="33" s="1"/>
  <c r="AN237" i="33"/>
  <c r="AO237" i="33" s="1"/>
  <c r="AN322" i="33"/>
  <c r="AO322" i="33" s="1"/>
  <c r="N320" i="33"/>
  <c r="K320" i="33"/>
  <c r="H320" i="33"/>
  <c r="N236" i="33"/>
  <c r="K236" i="33"/>
  <c r="H236" i="33"/>
  <c r="N208" i="33"/>
  <c r="K208" i="33"/>
  <c r="H208" i="33"/>
  <c r="N319" i="33"/>
  <c r="K319" i="33"/>
  <c r="H319" i="33"/>
  <c r="N318" i="33"/>
  <c r="K318" i="33"/>
  <c r="H318" i="33"/>
  <c r="N128" i="33"/>
  <c r="K128" i="33"/>
  <c r="H128" i="33"/>
  <c r="N317" i="33"/>
  <c r="K317" i="33"/>
  <c r="H317" i="33"/>
  <c r="N252" i="33"/>
  <c r="K252" i="33"/>
  <c r="H252" i="33"/>
  <c r="N126" i="33"/>
  <c r="K126" i="33"/>
  <c r="H126" i="33"/>
  <c r="N240" i="33"/>
  <c r="K240" i="33"/>
  <c r="H240" i="33"/>
  <c r="N211" i="33"/>
  <c r="K211" i="33"/>
  <c r="H211" i="33"/>
  <c r="N268" i="33"/>
  <c r="K268" i="33"/>
  <c r="H268" i="33"/>
  <c r="N316" i="33"/>
  <c r="K316" i="33"/>
  <c r="H316" i="33"/>
  <c r="N264" i="33"/>
  <c r="K264" i="33"/>
  <c r="H264" i="33"/>
  <c r="N197" i="33"/>
  <c r="K197" i="33"/>
  <c r="H197" i="33"/>
  <c r="N285" i="33"/>
  <c r="K285" i="33"/>
  <c r="H285" i="33"/>
  <c r="N315" i="33"/>
  <c r="K315" i="33"/>
  <c r="H315" i="33"/>
  <c r="N314" i="33"/>
  <c r="K314" i="33"/>
  <c r="H314" i="33"/>
  <c r="N228" i="33"/>
  <c r="K228" i="33"/>
  <c r="H228" i="33"/>
  <c r="N313" i="33"/>
  <c r="K313" i="33"/>
  <c r="H313" i="33"/>
  <c r="N312" i="33"/>
  <c r="K312" i="33"/>
  <c r="H312" i="33"/>
  <c r="N210" i="33"/>
  <c r="K210" i="33"/>
  <c r="H210" i="33"/>
  <c r="N279" i="33"/>
  <c r="K279" i="33"/>
  <c r="H279" i="33"/>
  <c r="N201" i="33"/>
  <c r="K201" i="33"/>
  <c r="H201" i="33"/>
  <c r="N209" i="33"/>
  <c r="K209" i="33"/>
  <c r="H209" i="33"/>
  <c r="N311" i="33"/>
  <c r="K311" i="33"/>
  <c r="H311" i="33"/>
  <c r="N310" i="33"/>
  <c r="K310" i="33"/>
  <c r="H310" i="33"/>
  <c r="N246" i="33"/>
  <c r="K246" i="33"/>
  <c r="H246" i="33"/>
  <c r="N260" i="33"/>
  <c r="K260" i="33"/>
  <c r="H260" i="33"/>
  <c r="N309" i="33"/>
  <c r="K309" i="33"/>
  <c r="H309" i="33"/>
  <c r="N308" i="33"/>
  <c r="K308" i="33"/>
  <c r="H308" i="33"/>
  <c r="N119" i="33"/>
  <c r="K119" i="33"/>
  <c r="H119" i="33"/>
  <c r="N232" i="33"/>
  <c r="K232" i="33"/>
  <c r="H232" i="33"/>
  <c r="N307" i="33"/>
  <c r="K307" i="33"/>
  <c r="H307" i="33"/>
  <c r="N167" i="33"/>
  <c r="K167" i="33"/>
  <c r="H167" i="33"/>
  <c r="N306" i="33"/>
  <c r="K306" i="33"/>
  <c r="H306" i="33"/>
  <c r="N253" i="33"/>
  <c r="K253" i="33"/>
  <c r="H253" i="33"/>
  <c r="N261" i="33"/>
  <c r="K261" i="33"/>
  <c r="H261" i="33"/>
  <c r="N251" i="33"/>
  <c r="K251" i="33"/>
  <c r="H251" i="33"/>
  <c r="N305" i="33"/>
  <c r="K305" i="33"/>
  <c r="H305" i="33"/>
  <c r="N284" i="33"/>
  <c r="K284" i="33"/>
  <c r="H284" i="33"/>
  <c r="N233" i="33"/>
  <c r="K233" i="33"/>
  <c r="H233" i="33"/>
  <c r="N105" i="33"/>
  <c r="K105" i="33"/>
  <c r="H105" i="33"/>
  <c r="N178" i="33"/>
  <c r="K178" i="33"/>
  <c r="H178" i="33"/>
  <c r="N192" i="33"/>
  <c r="K192" i="33"/>
  <c r="H192" i="33"/>
  <c r="N135" i="33"/>
  <c r="K135" i="33"/>
  <c r="H135" i="33"/>
  <c r="N304" i="33"/>
  <c r="K304" i="33"/>
  <c r="H304" i="33"/>
  <c r="N303" i="33"/>
  <c r="K303" i="33"/>
  <c r="H303" i="33"/>
  <c r="N271" i="33"/>
  <c r="K271" i="33"/>
  <c r="H271" i="33"/>
  <c r="N302" i="33"/>
  <c r="K302" i="33"/>
  <c r="H302" i="33"/>
  <c r="N301" i="33"/>
  <c r="K301" i="33"/>
  <c r="H301" i="33"/>
  <c r="N300" i="33"/>
  <c r="K300" i="33"/>
  <c r="H300" i="33"/>
  <c r="N207" i="33"/>
  <c r="K207" i="33"/>
  <c r="H207" i="33"/>
  <c r="N125" i="33"/>
  <c r="K125" i="33"/>
  <c r="H125" i="33"/>
  <c r="N299" i="33"/>
  <c r="K299" i="33"/>
  <c r="H299" i="33"/>
  <c r="N73" i="33"/>
  <c r="K73" i="33"/>
  <c r="H73" i="33"/>
  <c r="N249" i="33"/>
  <c r="K249" i="33"/>
  <c r="H249" i="33"/>
  <c r="N298" i="33"/>
  <c r="K298" i="33"/>
  <c r="H298" i="33"/>
  <c r="N205" i="33"/>
  <c r="K205" i="33"/>
  <c r="H205" i="33"/>
  <c r="N212" i="33"/>
  <c r="K212" i="33"/>
  <c r="H212" i="33"/>
  <c r="N54" i="33"/>
  <c r="K54" i="33"/>
  <c r="H54" i="33"/>
  <c r="N55" i="33"/>
  <c r="K55" i="33"/>
  <c r="H55" i="33"/>
  <c r="N297" i="33"/>
  <c r="K297" i="33"/>
  <c r="H297" i="33"/>
  <c r="N122" i="33"/>
  <c r="K122" i="33"/>
  <c r="H122" i="33"/>
  <c r="N196" i="33"/>
  <c r="K196" i="33"/>
  <c r="H196" i="33"/>
  <c r="N296" i="33"/>
  <c r="K296" i="33"/>
  <c r="H296" i="33"/>
  <c r="N217" i="33"/>
  <c r="K217" i="33"/>
  <c r="H217" i="33"/>
  <c r="N198" i="33"/>
  <c r="K198" i="33"/>
  <c r="H198" i="33"/>
  <c r="N179" i="33"/>
  <c r="K179" i="33"/>
  <c r="H179" i="33"/>
  <c r="N148" i="33"/>
  <c r="K148" i="33"/>
  <c r="H148" i="33"/>
  <c r="N104" i="33"/>
  <c r="K104" i="33"/>
  <c r="H104" i="33"/>
  <c r="N238" i="33"/>
  <c r="K238" i="33"/>
  <c r="H238" i="33"/>
  <c r="N295" i="33"/>
  <c r="K295" i="33"/>
  <c r="H295" i="33"/>
  <c r="N294" i="33"/>
  <c r="K294" i="33"/>
  <c r="H294" i="33"/>
  <c r="N226" i="33"/>
  <c r="K226" i="33"/>
  <c r="H226" i="33"/>
  <c r="N156" i="33"/>
  <c r="K156" i="33"/>
  <c r="H156" i="33"/>
  <c r="N269" i="33"/>
  <c r="K269" i="33"/>
  <c r="H269" i="33"/>
  <c r="N278" i="33"/>
  <c r="K278" i="33"/>
  <c r="H278" i="33"/>
  <c r="N270" i="33"/>
  <c r="K270" i="33"/>
  <c r="H270" i="33"/>
  <c r="N184" i="33"/>
  <c r="K184" i="33"/>
  <c r="H184" i="33"/>
  <c r="N144" i="33"/>
  <c r="K144" i="33"/>
  <c r="H144" i="33"/>
  <c r="N293" i="33"/>
  <c r="K293" i="33"/>
  <c r="H293" i="33"/>
  <c r="N242" i="33"/>
  <c r="K242" i="33"/>
  <c r="H242" i="33"/>
  <c r="N161" i="33"/>
  <c r="K161" i="33"/>
  <c r="H161" i="33"/>
  <c r="N33" i="33"/>
  <c r="K33" i="33"/>
  <c r="H33" i="33"/>
  <c r="N292" i="33"/>
  <c r="K292" i="33"/>
  <c r="H292" i="33"/>
  <c r="N202" i="33"/>
  <c r="K202" i="33"/>
  <c r="H202" i="33"/>
  <c r="N241" i="33"/>
  <c r="K241" i="33"/>
  <c r="H241" i="33"/>
  <c r="N49" i="33"/>
  <c r="K49" i="33"/>
  <c r="H49" i="33"/>
  <c r="N291" i="33"/>
  <c r="K291" i="33"/>
  <c r="H291" i="33"/>
  <c r="N290" i="33"/>
  <c r="K290" i="33"/>
  <c r="H290" i="33"/>
  <c r="N200" i="33"/>
  <c r="K200" i="33"/>
  <c r="H200" i="33"/>
  <c r="N206" i="33"/>
  <c r="K206" i="33"/>
  <c r="H206" i="33"/>
  <c r="N185" i="33"/>
  <c r="K185" i="33"/>
  <c r="H185" i="33"/>
  <c r="N289" i="33"/>
  <c r="K289" i="33"/>
  <c r="H289" i="33"/>
  <c r="N130" i="33"/>
  <c r="K130" i="33"/>
  <c r="H130" i="33"/>
  <c r="N234" i="33"/>
  <c r="K234" i="33"/>
  <c r="H234" i="33"/>
  <c r="N186" i="33"/>
  <c r="K186" i="33"/>
  <c r="H186" i="33"/>
  <c r="N229" i="33"/>
  <c r="K229" i="33"/>
  <c r="H229" i="33"/>
  <c r="N147" i="33"/>
  <c r="K147" i="33"/>
  <c r="H147" i="33"/>
  <c r="N288" i="33"/>
  <c r="K288" i="33"/>
  <c r="H288" i="33"/>
  <c r="N174" i="33"/>
  <c r="K174" i="33"/>
  <c r="H174" i="33"/>
  <c r="N214" i="33"/>
  <c r="K214" i="33"/>
  <c r="H214" i="33"/>
  <c r="N256" i="33"/>
  <c r="K256" i="33"/>
  <c r="H256" i="33"/>
  <c r="N227" i="33"/>
  <c r="K227" i="33"/>
  <c r="H227" i="33"/>
  <c r="N239" i="33"/>
  <c r="K239" i="33"/>
  <c r="H239" i="33"/>
  <c r="N149" i="33"/>
  <c r="K149" i="33"/>
  <c r="H149" i="33"/>
  <c r="N9" i="33"/>
  <c r="K9" i="33"/>
  <c r="H9" i="33"/>
  <c r="N29" i="33"/>
  <c r="K29" i="33"/>
  <c r="H29" i="33"/>
  <c r="N219" i="33"/>
  <c r="K219" i="33"/>
  <c r="H219" i="33"/>
  <c r="N280" i="33"/>
  <c r="K280" i="33"/>
  <c r="H280" i="33"/>
  <c r="N41" i="33"/>
  <c r="K41" i="33"/>
  <c r="H41" i="33"/>
  <c r="N133" i="33"/>
  <c r="K133" i="33"/>
  <c r="H133" i="33"/>
  <c r="N223" i="33"/>
  <c r="K223" i="33"/>
  <c r="H223" i="33"/>
  <c r="N276" i="33"/>
  <c r="K276" i="33"/>
  <c r="H276" i="33"/>
  <c r="N193" i="33"/>
  <c r="K193" i="33"/>
  <c r="H193" i="33"/>
  <c r="N160" i="33"/>
  <c r="K160" i="33"/>
  <c r="H160" i="33"/>
  <c r="N220" i="33"/>
  <c r="K220" i="33"/>
  <c r="H220" i="33"/>
  <c r="N281" i="33"/>
  <c r="K281" i="33"/>
  <c r="H281" i="33"/>
  <c r="N146" i="33"/>
  <c r="K146" i="33"/>
  <c r="H146" i="33"/>
  <c r="N164" i="33"/>
  <c r="K164" i="33"/>
  <c r="H164" i="33"/>
  <c r="N89" i="33"/>
  <c r="K89" i="33"/>
  <c r="H89" i="33"/>
  <c r="N70" i="33"/>
  <c r="K70" i="33"/>
  <c r="H70" i="33"/>
  <c r="N66" i="33"/>
  <c r="K66" i="33"/>
  <c r="H66" i="33"/>
  <c r="N81" i="33"/>
  <c r="K81" i="33"/>
  <c r="H81" i="33"/>
  <c r="N263" i="33"/>
  <c r="K263" i="33"/>
  <c r="H263" i="33"/>
  <c r="N68" i="33"/>
  <c r="K68" i="33"/>
  <c r="H68" i="33"/>
  <c r="N216" i="33"/>
  <c r="K216" i="33"/>
  <c r="H216" i="33"/>
  <c r="N170" i="33"/>
  <c r="K170" i="33"/>
  <c r="H170" i="33"/>
  <c r="N273" i="33"/>
  <c r="K273" i="33"/>
  <c r="H273" i="33"/>
  <c r="N137" i="33"/>
  <c r="K137" i="33"/>
  <c r="H137" i="33"/>
  <c r="N139" i="33"/>
  <c r="K139" i="33"/>
  <c r="H139" i="33"/>
  <c r="N188" i="33"/>
  <c r="K188" i="33"/>
  <c r="H188" i="33"/>
  <c r="N118" i="33"/>
  <c r="K118" i="33"/>
  <c r="H118" i="33"/>
  <c r="N132" i="33"/>
  <c r="K132" i="33"/>
  <c r="H132" i="33"/>
  <c r="N8" i="33"/>
  <c r="K8" i="33"/>
  <c r="H8" i="33"/>
  <c r="N203" i="33"/>
  <c r="K203" i="33"/>
  <c r="H203" i="33"/>
  <c r="N177" i="33"/>
  <c r="K177" i="33"/>
  <c r="H177" i="33"/>
  <c r="N150" i="33"/>
  <c r="K150" i="33"/>
  <c r="H150" i="33"/>
  <c r="N277" i="33"/>
  <c r="K277" i="33"/>
  <c r="H277" i="33"/>
  <c r="N158" i="33"/>
  <c r="K158" i="33"/>
  <c r="H158" i="33"/>
  <c r="N140" i="33"/>
  <c r="K140" i="33"/>
  <c r="H140" i="33"/>
  <c r="N145" i="33"/>
  <c r="K145" i="33"/>
  <c r="H145" i="33"/>
  <c r="N222" i="33"/>
  <c r="K222" i="33"/>
  <c r="H222" i="33"/>
  <c r="N168" i="33"/>
  <c r="K168" i="33"/>
  <c r="H168" i="33"/>
  <c r="N286" i="33"/>
  <c r="K286" i="33"/>
  <c r="H286" i="33"/>
  <c r="N62" i="33"/>
  <c r="K62" i="33"/>
  <c r="H62" i="33"/>
  <c r="N166" i="33"/>
  <c r="K166" i="33"/>
  <c r="H166" i="33"/>
  <c r="N187" i="33"/>
  <c r="K187" i="33"/>
  <c r="H187" i="33"/>
  <c r="N165" i="33"/>
  <c r="K165" i="33"/>
  <c r="H165" i="33"/>
  <c r="N230" i="33"/>
  <c r="K230" i="33"/>
  <c r="H230" i="33"/>
  <c r="N215" i="33"/>
  <c r="K215" i="33"/>
  <c r="H215" i="33"/>
  <c r="N204" i="33"/>
  <c r="K204" i="33"/>
  <c r="H204" i="33"/>
  <c r="N101" i="33"/>
  <c r="K101" i="33"/>
  <c r="H101" i="33"/>
  <c r="N93" i="33"/>
  <c r="K93" i="33"/>
  <c r="H93" i="33"/>
  <c r="N259" i="33"/>
  <c r="K259" i="33"/>
  <c r="H259" i="33"/>
  <c r="N141" i="33"/>
  <c r="K141" i="33"/>
  <c r="H141" i="33"/>
  <c r="N64" i="33"/>
  <c r="K64" i="33"/>
  <c r="H64" i="33"/>
  <c r="N213" i="33"/>
  <c r="K213" i="33"/>
  <c r="H213" i="33"/>
  <c r="N282" i="33"/>
  <c r="K282" i="33"/>
  <c r="H282" i="33"/>
  <c r="N287" i="33"/>
  <c r="K287" i="33"/>
  <c r="H287" i="33"/>
  <c r="N136" i="33"/>
  <c r="K136" i="33"/>
  <c r="H136" i="33"/>
  <c r="N283" i="33"/>
  <c r="K283" i="33"/>
  <c r="H283" i="33"/>
  <c r="N113" i="33"/>
  <c r="K113" i="33"/>
  <c r="H113" i="33"/>
  <c r="N235" i="33"/>
  <c r="K235" i="33"/>
  <c r="H235" i="33"/>
  <c r="N59" i="33"/>
  <c r="K59" i="33"/>
  <c r="H59" i="33"/>
  <c r="N50" i="33"/>
  <c r="K50" i="33"/>
  <c r="H50" i="33"/>
  <c r="N35" i="33"/>
  <c r="K35" i="33"/>
  <c r="H35" i="33"/>
  <c r="N243" i="33"/>
  <c r="K243" i="33"/>
  <c r="H243" i="33"/>
  <c r="N69" i="33"/>
  <c r="K69" i="33"/>
  <c r="H69" i="33"/>
  <c r="N80" i="33"/>
  <c r="K80" i="33"/>
  <c r="H80" i="33"/>
  <c r="N7" i="33"/>
  <c r="K7" i="33"/>
  <c r="H7" i="33"/>
  <c r="N163" i="33"/>
  <c r="K163" i="33"/>
  <c r="H163" i="33"/>
  <c r="N82" i="33"/>
  <c r="K82" i="33"/>
  <c r="H82" i="33"/>
  <c r="N74" i="33"/>
  <c r="K74" i="33"/>
  <c r="H74" i="33"/>
  <c r="N57" i="33"/>
  <c r="K57" i="33"/>
  <c r="H57" i="33"/>
  <c r="N98" i="33"/>
  <c r="K98" i="33"/>
  <c r="H98" i="33"/>
  <c r="N121" i="33"/>
  <c r="K121" i="33"/>
  <c r="H121" i="33"/>
  <c r="N83" i="33"/>
  <c r="K83" i="33"/>
  <c r="H83" i="33"/>
  <c r="N250" i="33"/>
  <c r="K250" i="33"/>
  <c r="H250" i="33"/>
  <c r="N225" i="33"/>
  <c r="K225" i="33"/>
  <c r="H225" i="33"/>
  <c r="N275" i="33"/>
  <c r="K275" i="33"/>
  <c r="H275" i="33"/>
  <c r="N112" i="33"/>
  <c r="K112" i="33"/>
  <c r="H112" i="33"/>
  <c r="N231" i="33"/>
  <c r="K231" i="33"/>
  <c r="H231" i="33"/>
  <c r="N115" i="33"/>
  <c r="K115" i="33"/>
  <c r="H115" i="33"/>
  <c r="N129" i="33"/>
  <c r="K129" i="33"/>
  <c r="H129" i="33"/>
  <c r="N99" i="33"/>
  <c r="K99" i="33"/>
  <c r="H99" i="33"/>
  <c r="N151" i="33"/>
  <c r="K151" i="33"/>
  <c r="H151" i="33"/>
  <c r="N106" i="33"/>
  <c r="K106" i="33"/>
  <c r="H106" i="33"/>
  <c r="N71" i="33"/>
  <c r="K71" i="33"/>
  <c r="H71" i="33"/>
  <c r="N173" i="33"/>
  <c r="K173" i="33"/>
  <c r="H173" i="33"/>
  <c r="N102" i="33"/>
  <c r="K102" i="33"/>
  <c r="H102" i="33"/>
  <c r="N272" i="33"/>
  <c r="K272" i="33"/>
  <c r="H272" i="33"/>
  <c r="N224" i="33"/>
  <c r="K224" i="33"/>
  <c r="H224" i="33"/>
  <c r="N5" i="33"/>
  <c r="K5" i="33"/>
  <c r="H5" i="33"/>
  <c r="N157" i="33"/>
  <c r="K157" i="33"/>
  <c r="H157" i="33"/>
  <c r="N6" i="33"/>
  <c r="K6" i="33"/>
  <c r="H6" i="33"/>
  <c r="N43" i="33"/>
  <c r="K43" i="33"/>
  <c r="H43" i="33"/>
  <c r="N28" i="33"/>
  <c r="K28" i="33"/>
  <c r="H28" i="33"/>
  <c r="N189" i="33"/>
  <c r="K189" i="33"/>
  <c r="H189" i="33"/>
  <c r="N95" i="33"/>
  <c r="K95" i="33"/>
  <c r="H95" i="33"/>
  <c r="N182" i="33"/>
  <c r="K182" i="33"/>
  <c r="H182" i="33"/>
  <c r="N103" i="33"/>
  <c r="K103" i="33"/>
  <c r="H103" i="33"/>
  <c r="N274" i="33"/>
  <c r="K274" i="33"/>
  <c r="H274" i="33"/>
  <c r="N110" i="33"/>
  <c r="K110" i="33"/>
  <c r="H110" i="33"/>
  <c r="N27" i="33"/>
  <c r="K27" i="33"/>
  <c r="H27" i="33"/>
  <c r="N117" i="33"/>
  <c r="K117" i="33"/>
  <c r="H117" i="33"/>
  <c r="N60" i="33"/>
  <c r="K60" i="33"/>
  <c r="H60" i="33"/>
  <c r="N199" i="33"/>
  <c r="K199" i="33"/>
  <c r="H199" i="33"/>
  <c r="N155" i="33"/>
  <c r="K155" i="33"/>
  <c r="H155" i="33"/>
  <c r="N108" i="33"/>
  <c r="K108" i="33"/>
  <c r="H108" i="33"/>
  <c r="N194" i="33"/>
  <c r="K194" i="33"/>
  <c r="H194" i="33"/>
  <c r="N90" i="33"/>
  <c r="K90" i="33"/>
  <c r="H90" i="33"/>
  <c r="N47" i="33"/>
  <c r="K47" i="33"/>
  <c r="H47" i="33"/>
  <c r="N172" i="33"/>
  <c r="K172" i="33"/>
  <c r="H172" i="33"/>
  <c r="N75" i="33"/>
  <c r="K75" i="33"/>
  <c r="H75" i="33"/>
  <c r="N181" i="33"/>
  <c r="K181" i="33"/>
  <c r="H181" i="33"/>
  <c r="N72" i="33"/>
  <c r="K72" i="33"/>
  <c r="H72" i="33"/>
  <c r="N116" i="33"/>
  <c r="K116" i="33"/>
  <c r="H116" i="33"/>
  <c r="N10" i="33"/>
  <c r="K10" i="33"/>
  <c r="H10" i="33"/>
  <c r="N183" i="33"/>
  <c r="K183" i="33"/>
  <c r="H183" i="33"/>
  <c r="N153" i="33"/>
  <c r="K153" i="33"/>
  <c r="H153" i="33"/>
  <c r="N190" i="33"/>
  <c r="K190" i="33"/>
  <c r="H190" i="33"/>
  <c r="N88" i="33"/>
  <c r="K88" i="33"/>
  <c r="H88" i="33"/>
  <c r="N96" i="33"/>
  <c r="K96" i="33"/>
  <c r="H96" i="33"/>
  <c r="N86" i="33"/>
  <c r="K86" i="33"/>
  <c r="H86" i="33"/>
  <c r="N77" i="33"/>
  <c r="K77" i="33"/>
  <c r="H77" i="33"/>
  <c r="N22" i="33"/>
  <c r="K22" i="33"/>
  <c r="H22" i="33"/>
  <c r="N100" i="33"/>
  <c r="K100" i="33"/>
  <c r="H100" i="33"/>
  <c r="N92" i="33"/>
  <c r="K92" i="33"/>
  <c r="H92" i="33"/>
  <c r="N171" i="33"/>
  <c r="K171" i="33"/>
  <c r="H171" i="33"/>
  <c r="N16" i="33"/>
  <c r="K16" i="33"/>
  <c r="H16" i="33"/>
  <c r="N30" i="33"/>
  <c r="K30" i="33"/>
  <c r="H30" i="33"/>
  <c r="N44" i="33"/>
  <c r="K44" i="33"/>
  <c r="H44" i="33"/>
  <c r="N23" i="33"/>
  <c r="K23" i="33"/>
  <c r="H23" i="33"/>
  <c r="N76" i="33"/>
  <c r="K76" i="33"/>
  <c r="H76" i="33"/>
  <c r="N114" i="33"/>
  <c r="K114" i="33"/>
  <c r="H114" i="33"/>
  <c r="N124" i="33"/>
  <c r="K124" i="33"/>
  <c r="H124" i="33"/>
  <c r="N65" i="33"/>
  <c r="K65" i="33"/>
  <c r="H65" i="33"/>
  <c r="N31" i="33"/>
  <c r="K31" i="33"/>
  <c r="H31" i="33"/>
  <c r="N87" i="33"/>
  <c r="K87" i="33"/>
  <c r="H87" i="33"/>
  <c r="N37" i="33"/>
  <c r="K37" i="33"/>
  <c r="H37" i="33"/>
  <c r="N127" i="33"/>
  <c r="K127" i="33"/>
  <c r="H127" i="33"/>
  <c r="N21" i="33"/>
  <c r="K21" i="33"/>
  <c r="H21" i="33"/>
  <c r="N53" i="33"/>
  <c r="K53" i="33"/>
  <c r="H53" i="33"/>
  <c r="N19" i="33"/>
  <c r="K19" i="33"/>
  <c r="H19" i="33"/>
  <c r="N32" i="33"/>
  <c r="K32" i="33"/>
  <c r="H32" i="33"/>
  <c r="N248" i="33"/>
  <c r="K248" i="33"/>
  <c r="H248" i="33"/>
  <c r="N123" i="33"/>
  <c r="K123" i="33"/>
  <c r="H123" i="33"/>
  <c r="N36" i="33"/>
  <c r="K36" i="33"/>
  <c r="H36" i="33"/>
  <c r="N131" i="33"/>
  <c r="K131" i="33"/>
  <c r="H131" i="33"/>
  <c r="N24" i="33"/>
  <c r="K24" i="33"/>
  <c r="H24" i="33"/>
  <c r="N79" i="33"/>
  <c r="K79" i="33"/>
  <c r="H79" i="33"/>
  <c r="N48" i="33"/>
  <c r="K48" i="33"/>
  <c r="H48" i="33"/>
  <c r="N109" i="33"/>
  <c r="K109" i="33"/>
  <c r="H109" i="33"/>
  <c r="N221" i="33"/>
  <c r="K221" i="33"/>
  <c r="H221" i="33"/>
  <c r="N111" i="33"/>
  <c r="K111" i="33"/>
  <c r="H111" i="33"/>
  <c r="N154" i="33"/>
  <c r="K154" i="33"/>
  <c r="H154" i="33"/>
  <c r="N78" i="33"/>
  <c r="K78" i="33"/>
  <c r="H78" i="33"/>
  <c r="N46" i="33"/>
  <c r="K46" i="33"/>
  <c r="H46" i="33"/>
  <c r="N63" i="33"/>
  <c r="K63" i="33"/>
  <c r="H63" i="33"/>
  <c r="N85" i="33"/>
  <c r="K85" i="33"/>
  <c r="H85" i="33"/>
  <c r="N176" i="33"/>
  <c r="K176" i="33"/>
  <c r="H176" i="33"/>
  <c r="N94" i="33"/>
  <c r="K94" i="33"/>
  <c r="H94" i="33"/>
  <c r="N191" i="33"/>
  <c r="K191" i="33"/>
  <c r="H191" i="33"/>
  <c r="N52" i="33"/>
  <c r="K52" i="33"/>
  <c r="H52" i="33"/>
  <c r="N42" i="33"/>
  <c r="K42" i="33"/>
  <c r="H42" i="33"/>
  <c r="N143" i="33"/>
  <c r="K143" i="33"/>
  <c r="H143" i="33"/>
  <c r="N18" i="33"/>
  <c r="K18" i="33"/>
  <c r="H18" i="33"/>
  <c r="N61" i="33"/>
  <c r="K61" i="33"/>
  <c r="H61" i="33"/>
  <c r="N40" i="33"/>
  <c r="K40" i="33"/>
  <c r="H40" i="33"/>
  <c r="N159" i="33"/>
  <c r="K159" i="33"/>
  <c r="H159" i="33"/>
  <c r="N58" i="33"/>
  <c r="K58" i="33"/>
  <c r="H58" i="33"/>
  <c r="N39" i="33"/>
  <c r="K39" i="33"/>
  <c r="H39" i="33"/>
  <c r="N97" i="33"/>
  <c r="K97" i="33"/>
  <c r="H97" i="33"/>
  <c r="N138" i="33"/>
  <c r="K138" i="33"/>
  <c r="H138" i="33"/>
  <c r="N175" i="33"/>
  <c r="K175" i="33"/>
  <c r="H175" i="33"/>
  <c r="N20" i="33"/>
  <c r="K20" i="33"/>
  <c r="H20" i="33"/>
  <c r="N13" i="33"/>
  <c r="K13" i="33"/>
  <c r="H13" i="33"/>
  <c r="N14" i="33"/>
  <c r="K14" i="33"/>
  <c r="H14" i="33"/>
  <c r="N107" i="33"/>
  <c r="K107" i="33"/>
  <c r="H107" i="33"/>
  <c r="N67" i="33"/>
  <c r="K67" i="33"/>
  <c r="H67" i="33"/>
  <c r="N26" i="33"/>
  <c r="K26" i="33"/>
  <c r="H26" i="33"/>
  <c r="N162" i="33"/>
  <c r="K162" i="33"/>
  <c r="H162" i="33"/>
  <c r="N15" i="33"/>
  <c r="K15" i="33"/>
  <c r="H15" i="33"/>
  <c r="N56" i="33"/>
  <c r="K56" i="33"/>
  <c r="H56" i="33"/>
  <c r="N45" i="33"/>
  <c r="K45" i="33"/>
  <c r="H45" i="33"/>
  <c r="N12" i="33"/>
  <c r="K12" i="33"/>
  <c r="H12" i="33"/>
  <c r="N84" i="33"/>
  <c r="K84" i="33"/>
  <c r="H84" i="33"/>
  <c r="N142" i="33"/>
  <c r="K142" i="33"/>
  <c r="H142" i="33"/>
  <c r="N134" i="33"/>
  <c r="K134" i="33"/>
  <c r="H134" i="33"/>
  <c r="N152" i="33"/>
  <c r="K152" i="33"/>
  <c r="H152" i="33"/>
  <c r="N38" i="33"/>
  <c r="K38" i="33"/>
  <c r="H38" i="33"/>
  <c r="N17" i="33"/>
  <c r="K17" i="33"/>
  <c r="H17" i="33"/>
  <c r="N51" i="33"/>
  <c r="K51" i="33"/>
  <c r="H51" i="33"/>
  <c r="N25" i="33"/>
  <c r="K25" i="33"/>
  <c r="H25" i="33"/>
  <c r="N34" i="33"/>
  <c r="K34" i="33"/>
  <c r="H34" i="33"/>
  <c r="N120" i="33"/>
  <c r="K120" i="33"/>
  <c r="H120" i="33"/>
  <c r="N11" i="33"/>
  <c r="K11" i="33"/>
  <c r="H11" i="33"/>
  <c r="N91" i="33"/>
  <c r="K91" i="33"/>
  <c r="H91" i="33"/>
  <c r="AN320" i="33"/>
  <c r="AO320" i="33" s="1"/>
  <c r="AN236" i="33"/>
  <c r="AO236" i="33" s="1"/>
  <c r="AN208" i="33"/>
  <c r="AO208" i="33" s="1"/>
  <c r="AN319" i="33"/>
  <c r="AO319" i="33" s="1"/>
  <c r="AN318" i="33"/>
  <c r="AO318" i="33" s="1"/>
  <c r="AN128" i="33"/>
  <c r="AO128" i="33" s="1"/>
  <c r="AN317" i="33"/>
  <c r="AO317" i="33" s="1"/>
  <c r="AN252" i="33"/>
  <c r="AO252" i="33" s="1"/>
  <c r="AN126" i="33"/>
  <c r="AO126" i="33" s="1"/>
  <c r="AN240" i="33"/>
  <c r="AO240" i="33" s="1"/>
  <c r="AN211" i="33"/>
  <c r="AO211" i="33" s="1"/>
  <c r="AN268" i="33"/>
  <c r="AO268" i="33" s="1"/>
  <c r="AO316" i="33"/>
  <c r="AN264" i="33"/>
  <c r="AO264" i="33" s="1"/>
  <c r="AN197" i="33"/>
  <c r="AO197" i="33" s="1"/>
  <c r="AN285" i="33"/>
  <c r="AO285" i="33" s="1"/>
  <c r="AN315" i="33"/>
  <c r="AO315" i="33" s="1"/>
  <c r="AN314" i="33"/>
  <c r="AO314" i="33" s="1"/>
  <c r="AN228" i="33" l="1"/>
  <c r="AO228" i="33" s="1"/>
  <c r="AN313" i="33"/>
  <c r="AO313" i="33" s="1"/>
  <c r="AN312" i="33"/>
  <c r="AO312" i="33" s="1"/>
  <c r="AN210" i="33"/>
  <c r="AO210" i="33" s="1"/>
  <c r="AN279" i="33"/>
  <c r="AO279" i="33" s="1"/>
  <c r="AN201" i="33"/>
  <c r="AO201" i="33" s="1"/>
  <c r="AN209" i="33"/>
  <c r="AO209" i="33" s="1"/>
  <c r="AN311" i="33"/>
  <c r="AO311" i="33" s="1"/>
  <c r="AN310" i="33"/>
  <c r="AO310" i="33" s="1"/>
  <c r="AN246" i="33"/>
  <c r="AO246" i="33" s="1"/>
  <c r="AN260" i="33"/>
  <c r="AO260" i="33" s="1"/>
  <c r="AN309" i="33"/>
  <c r="AO309" i="33" s="1"/>
  <c r="AN308" i="33"/>
  <c r="AO308" i="33" s="1"/>
  <c r="AN119" i="33"/>
  <c r="AO119" i="33" s="1"/>
  <c r="AN232" i="33"/>
  <c r="AO232" i="33" s="1"/>
  <c r="AN307" i="33"/>
  <c r="AO307" i="33" s="1"/>
  <c r="AN167" i="33"/>
  <c r="AO167" i="33" s="1"/>
  <c r="AN306" i="33"/>
  <c r="AO306" i="33" s="1"/>
  <c r="AN253" i="33"/>
  <c r="AO253" i="33" s="1"/>
  <c r="AN261" i="33"/>
  <c r="AO261" i="33" s="1"/>
  <c r="AN251" i="33"/>
  <c r="AO251" i="33" s="1"/>
  <c r="AN305" i="33"/>
  <c r="AO305" i="33" s="1"/>
  <c r="AN284" i="33"/>
  <c r="AO284" i="33" s="1"/>
  <c r="AN233" i="33"/>
  <c r="AO233" i="33" s="1"/>
  <c r="AN105" i="33"/>
  <c r="AO105" i="33" s="1"/>
  <c r="AN178" i="33"/>
  <c r="AO178" i="33" s="1"/>
  <c r="AN192" i="33"/>
  <c r="AO192" i="33" s="1"/>
  <c r="AN135" i="33"/>
  <c r="AO135" i="33" s="1"/>
  <c r="AN304" i="33"/>
  <c r="AO304" i="33" s="1"/>
  <c r="AN303" i="33"/>
  <c r="AO303" i="33" s="1"/>
  <c r="AN271" i="33"/>
  <c r="AO271" i="33" s="1"/>
  <c r="AN302" i="33"/>
  <c r="AO302" i="33" s="1"/>
  <c r="AN301" i="33"/>
  <c r="AO301" i="33" s="1"/>
  <c r="AN300" i="33"/>
  <c r="AO300" i="33" s="1"/>
  <c r="AN207" i="33"/>
  <c r="AO207" i="33" s="1"/>
  <c r="AN125" i="33"/>
  <c r="AO125" i="33" s="1"/>
  <c r="AN299" i="33"/>
  <c r="AO299" i="33" s="1"/>
  <c r="AN73" i="33"/>
  <c r="AO73" i="33" s="1"/>
  <c r="AN249" i="33"/>
  <c r="AO249" i="33" s="1"/>
  <c r="AN298" i="33"/>
  <c r="AO298" i="33" s="1"/>
  <c r="AN205" i="33"/>
  <c r="AO205" i="33" s="1"/>
  <c r="AN212" i="33"/>
  <c r="AO212" i="33" s="1"/>
  <c r="AN54" i="33"/>
  <c r="AO54" i="33" s="1"/>
  <c r="AN55" i="33"/>
  <c r="AO55" i="33" s="1"/>
  <c r="AN297" i="33" l="1"/>
  <c r="AO297" i="33" s="1"/>
  <c r="AN122" i="33"/>
  <c r="AO122" i="33" s="1"/>
  <c r="AN196" i="33"/>
  <c r="AO196" i="33" s="1"/>
  <c r="AN296" i="33"/>
  <c r="AO296" i="33" s="1"/>
  <c r="AN217" i="33"/>
  <c r="AO217" i="33" s="1"/>
  <c r="AN198" i="33"/>
  <c r="AO198" i="33" s="1"/>
  <c r="A2" i="33"/>
  <c r="AN179" i="33"/>
  <c r="AO179" i="33" s="1"/>
  <c r="AN148" i="33"/>
  <c r="AO148" i="33" s="1"/>
  <c r="AN104" i="33"/>
  <c r="AO104" i="33" s="1"/>
  <c r="AN238" i="33"/>
  <c r="AO238" i="33" s="1"/>
  <c r="AN295" i="33"/>
  <c r="AO295" i="33" s="1"/>
  <c r="AN294" i="33"/>
  <c r="AO294" i="33" s="1"/>
  <c r="AN226" i="33"/>
  <c r="AO226" i="33" s="1"/>
  <c r="AN269" i="33"/>
  <c r="AO269" i="33" s="1"/>
  <c r="AN156" i="33"/>
  <c r="AO156" i="33" s="1"/>
  <c r="AN278" i="33"/>
  <c r="AO278" i="33" s="1"/>
  <c r="AN270" i="33"/>
  <c r="AO270" i="33" s="1"/>
  <c r="AN184" i="33"/>
  <c r="AO184" i="33" s="1"/>
  <c r="AN144" i="33"/>
  <c r="AO144" i="33" s="1"/>
  <c r="AN293" i="33"/>
  <c r="AO293" i="33" s="1"/>
  <c r="AN242" i="33"/>
  <c r="AO242" i="33" s="1"/>
  <c r="AN161" i="33"/>
  <c r="AO161" i="33" s="1"/>
  <c r="AN33" i="33"/>
  <c r="AO33" i="33" s="1"/>
  <c r="AN292" i="33"/>
  <c r="AO292" i="33" s="1"/>
  <c r="AN202" i="33"/>
  <c r="AO202" i="33" s="1"/>
  <c r="AN241" i="33"/>
  <c r="AO241" i="33" s="1"/>
  <c r="AN49" i="33"/>
  <c r="AO49" i="33" s="1"/>
  <c r="AN291" i="33"/>
  <c r="AO291" i="33" s="1"/>
  <c r="AN290" i="33"/>
  <c r="AO290" i="33" s="1"/>
  <c r="AN200" i="33"/>
  <c r="AO200" i="33" s="1"/>
  <c r="AN206" i="33"/>
  <c r="AO206" i="33" s="1"/>
  <c r="AN185" i="33"/>
  <c r="AO185" i="33" s="1"/>
  <c r="AN289" i="33"/>
  <c r="AO289" i="33" s="1"/>
  <c r="AN130" i="33"/>
  <c r="AO130" i="33" s="1"/>
  <c r="AN234" i="33"/>
  <c r="AO234" i="33" s="1"/>
  <c r="AN186" i="33"/>
  <c r="AO186" i="33" s="1"/>
  <c r="AN229" i="33"/>
  <c r="AO229" i="33" s="1"/>
  <c r="AN147" i="33"/>
  <c r="AO147" i="33" s="1"/>
  <c r="AN288" i="33"/>
  <c r="AO288" i="33" s="1"/>
  <c r="AN174" i="33"/>
  <c r="AO174" i="33" s="1"/>
  <c r="AN214" i="33"/>
  <c r="AO214" i="33" s="1"/>
  <c r="AN256" i="33"/>
  <c r="AO256" i="33" s="1"/>
  <c r="AN227" i="33"/>
  <c r="AO227" i="33" s="1"/>
  <c r="AN239" i="33"/>
  <c r="AO239" i="33" s="1"/>
  <c r="AN149" i="33"/>
  <c r="AO149" i="33" s="1"/>
  <c r="AN9" i="33"/>
  <c r="AO9" i="33" s="1"/>
  <c r="AN29" i="33"/>
  <c r="AO29" i="33" s="1"/>
  <c r="AN219" i="33"/>
  <c r="AO219" i="33" s="1"/>
  <c r="AN280" i="33"/>
  <c r="AO280" i="33" s="1"/>
  <c r="AN41" i="33"/>
  <c r="AO41" i="33" s="1"/>
  <c r="AN133" i="33"/>
  <c r="AO133" i="33" s="1"/>
  <c r="AN223" i="33"/>
  <c r="AO223" i="33" s="1"/>
  <c r="AN276" i="33"/>
  <c r="AO276" i="33" s="1"/>
  <c r="AN193" i="33"/>
  <c r="AO193" i="33" s="1"/>
  <c r="AN160" i="33"/>
  <c r="AO160" i="33" s="1"/>
  <c r="AN220" i="33"/>
  <c r="AO220" i="33" s="1"/>
  <c r="AN281" i="33"/>
  <c r="AO281" i="33" s="1"/>
  <c r="AN146" i="33"/>
  <c r="AO146" i="33" s="1"/>
  <c r="AN164" i="33"/>
  <c r="AO164" i="33" s="1"/>
  <c r="AN89" i="33"/>
  <c r="AO89" i="33" s="1"/>
  <c r="AN70" i="33"/>
  <c r="AO70" i="33" s="1"/>
  <c r="AN66" i="33"/>
  <c r="AO66" i="33" s="1"/>
  <c r="AN81" i="33"/>
  <c r="AO81" i="33" s="1"/>
  <c r="AN263" i="33"/>
  <c r="AO263" i="33" s="1"/>
  <c r="AN68" i="33"/>
  <c r="AO68" i="33" s="1"/>
  <c r="AN216" i="33"/>
  <c r="AO216" i="33" s="1"/>
  <c r="AN170" i="33"/>
  <c r="AO170" i="33" s="1"/>
  <c r="AN273" i="33"/>
  <c r="AO273" i="33" s="1"/>
  <c r="AN137" i="33"/>
  <c r="AO137" i="33" s="1"/>
  <c r="AN139" i="33"/>
  <c r="AO139" i="33" s="1"/>
  <c r="AN188" i="33"/>
  <c r="AO188" i="33" s="1"/>
  <c r="AN118" i="33"/>
  <c r="AO118" i="33" s="1"/>
  <c r="AN132" i="33"/>
  <c r="AO132" i="33" s="1"/>
  <c r="AN8" i="33"/>
  <c r="AO8" i="33" s="1"/>
  <c r="AN203" i="33"/>
  <c r="AO203" i="33" s="1"/>
  <c r="AN177" i="33"/>
  <c r="AO177" i="33" s="1"/>
  <c r="AN150" i="33"/>
  <c r="AO150" i="33" s="1"/>
  <c r="AN277" i="33"/>
  <c r="AO277" i="33" s="1"/>
  <c r="AN158" i="33"/>
  <c r="AO158" i="33" s="1"/>
  <c r="AN140" i="33"/>
  <c r="AO140" i="33" s="1"/>
  <c r="AN145" i="33"/>
  <c r="AO145" i="33" s="1"/>
  <c r="AN222" i="33"/>
  <c r="AO222" i="33" s="1"/>
  <c r="AN168" i="33"/>
  <c r="AO168" i="33" s="1"/>
  <c r="AN286" i="33"/>
  <c r="AO286" i="33" s="1"/>
  <c r="AN62" i="33"/>
  <c r="AO62" i="33" s="1"/>
  <c r="AN166" i="33"/>
  <c r="AO166" i="33" s="1"/>
  <c r="AN187" i="33"/>
  <c r="AO187" i="33" s="1"/>
  <c r="AN165" i="33"/>
  <c r="AO165" i="33" s="1"/>
  <c r="AN230" i="33"/>
  <c r="AO230" i="33" s="1"/>
  <c r="AN215" i="33"/>
  <c r="AO215" i="33" s="1"/>
  <c r="AN204" i="33"/>
  <c r="AO204" i="33" s="1"/>
  <c r="AN101" i="33"/>
  <c r="AO101" i="33" s="1"/>
  <c r="AN93" i="33"/>
  <c r="AO93" i="33" s="1"/>
  <c r="AN259" i="33"/>
  <c r="AO259" i="33" s="1"/>
  <c r="AN141" i="33"/>
  <c r="AO141" i="33" s="1"/>
  <c r="AN64" i="33"/>
  <c r="AO64" i="33" s="1"/>
  <c r="AN213" i="33"/>
  <c r="AO213" i="33" s="1"/>
  <c r="AN282" i="33"/>
  <c r="AO282" i="33" s="1"/>
  <c r="AN287" i="33"/>
  <c r="AO287" i="33" s="1"/>
  <c r="AN136" i="33"/>
  <c r="AO136" i="33" s="1"/>
  <c r="AN283" i="33"/>
  <c r="AO283" i="33" s="1"/>
  <c r="AN113" i="33"/>
  <c r="AO113" i="33" s="1"/>
  <c r="AN235" i="33"/>
  <c r="AO235" i="33" s="1"/>
  <c r="AN59" i="33"/>
  <c r="AO59" i="33" s="1"/>
  <c r="AN50" i="33"/>
  <c r="AO50" i="33" s="1"/>
  <c r="AN35" i="33"/>
  <c r="AO35" i="33" s="1"/>
  <c r="AN243" i="33"/>
  <c r="AO243" i="33" s="1"/>
  <c r="AN69" i="33"/>
  <c r="AO69" i="33" s="1"/>
  <c r="AN80" i="33"/>
  <c r="AO80" i="33" s="1"/>
  <c r="AN7" i="33"/>
  <c r="AO7" i="33" s="1"/>
  <c r="AN163" i="33"/>
  <c r="AO163" i="33" s="1"/>
  <c r="AN82" i="33"/>
  <c r="AO82" i="33" s="1"/>
  <c r="AN74" i="33"/>
  <c r="AO74" i="33" s="1"/>
  <c r="AN57" i="33"/>
  <c r="AO57" i="33" s="1"/>
  <c r="AN98" i="33"/>
  <c r="AO98" i="33" s="1"/>
  <c r="AN121" i="33"/>
  <c r="AO121" i="33" s="1"/>
  <c r="AN83" i="33"/>
  <c r="AO83" i="33" s="1"/>
  <c r="AN250" i="33"/>
  <c r="AO250" i="33" s="1"/>
  <c r="AN225" i="33"/>
  <c r="AO225" i="33" s="1"/>
  <c r="AN275" i="33"/>
  <c r="AO275" i="33" s="1"/>
  <c r="AN112" i="33"/>
  <c r="AO112" i="33" s="1"/>
  <c r="AN231" i="33"/>
  <c r="AO231" i="33" s="1"/>
  <c r="AN115" i="33"/>
  <c r="AO115" i="33" s="1"/>
  <c r="AN129" i="33"/>
  <c r="AO129" i="33" s="1"/>
  <c r="AN99" i="33"/>
  <c r="AO99" i="33" s="1"/>
  <c r="AN151" i="33"/>
  <c r="AO151" i="33" s="1"/>
  <c r="AN106" i="33"/>
  <c r="AO106" i="33" s="1"/>
  <c r="AN71" i="33"/>
  <c r="AO71" i="33" s="1"/>
  <c r="AN173" i="33"/>
  <c r="AO173" i="33" s="1"/>
  <c r="AN102" i="33"/>
  <c r="AO102" i="33" s="1"/>
  <c r="AN272" i="33"/>
  <c r="AO272" i="33" s="1"/>
  <c r="AN224" i="33"/>
  <c r="AO224" i="33" s="1"/>
  <c r="AN5" i="33"/>
  <c r="AO5" i="33" s="1"/>
  <c r="AN157" i="33"/>
  <c r="AO157" i="33" s="1"/>
  <c r="AN6" i="33"/>
  <c r="AO6" i="33" s="1"/>
  <c r="AN43" i="33"/>
  <c r="AO43" i="33" s="1"/>
  <c r="AN28" i="33"/>
  <c r="AO28" i="33" s="1"/>
  <c r="AN189" i="33"/>
  <c r="AO189" i="33" s="1"/>
  <c r="AN95" i="33"/>
  <c r="AO95" i="33" s="1"/>
  <c r="AN182" i="33"/>
  <c r="AO182" i="33" s="1"/>
  <c r="AN103" i="33"/>
  <c r="AO103" i="33" s="1"/>
  <c r="AN274" i="33"/>
  <c r="AO274" i="33" s="1"/>
  <c r="AN110" i="33"/>
  <c r="AO110" i="33" s="1"/>
  <c r="AN27" i="33"/>
  <c r="AO27" i="33" s="1"/>
  <c r="AN117" i="33"/>
  <c r="AO117" i="33" s="1"/>
  <c r="AN60" i="33"/>
  <c r="AO60" i="33" s="1"/>
  <c r="AN199" i="33"/>
  <c r="AO199" i="33" s="1"/>
  <c r="AN155" i="33"/>
  <c r="AO155" i="33" s="1"/>
  <c r="AN108" i="33"/>
  <c r="AO108" i="33" s="1"/>
  <c r="AN194" i="33"/>
  <c r="AO194" i="33" s="1"/>
  <c r="AN90" i="33"/>
  <c r="AO90" i="33" s="1"/>
  <c r="AN47" i="33"/>
  <c r="AO47" i="33" s="1"/>
  <c r="AN172" i="33"/>
  <c r="AO172" i="33" s="1"/>
  <c r="AN75" i="33"/>
  <c r="AO75" i="33" s="1"/>
  <c r="AN181" i="33"/>
  <c r="AO181" i="33" s="1"/>
  <c r="AN72" i="33"/>
  <c r="AO72" i="33" s="1"/>
  <c r="AN116" i="33"/>
  <c r="AO116" i="33" s="1"/>
  <c r="AN10" i="33"/>
  <c r="AO10" i="33" s="1"/>
  <c r="AN183" i="33"/>
  <c r="AO183" i="33" s="1"/>
  <c r="AN153" i="33"/>
  <c r="AO153" i="33" s="1"/>
  <c r="AN190" i="33"/>
  <c r="AO190" i="33" s="1"/>
  <c r="AN88" i="33"/>
  <c r="AO88" i="33" s="1"/>
  <c r="AN96" i="33"/>
  <c r="AO96" i="33" s="1"/>
  <c r="AN86" i="33"/>
  <c r="AO86" i="33" s="1"/>
  <c r="AN77" i="33"/>
  <c r="AO77" i="33" s="1"/>
  <c r="AN22" i="33"/>
  <c r="AO22" i="33" s="1"/>
  <c r="AN100" i="33"/>
  <c r="AO100" i="33" s="1"/>
  <c r="AN92" i="33"/>
  <c r="AO92" i="33" s="1"/>
  <c r="AN171" i="33"/>
  <c r="AO171" i="33" s="1"/>
  <c r="AN16" i="33"/>
  <c r="AO16" i="33" s="1"/>
  <c r="AN30" i="33"/>
  <c r="AO30" i="33" s="1"/>
  <c r="AN44" i="33"/>
  <c r="AO44" i="33" s="1"/>
  <c r="AN23" i="33"/>
  <c r="AO23" i="33" s="1"/>
  <c r="AN76" i="33"/>
  <c r="AO76" i="33" s="1"/>
  <c r="AN114" i="33"/>
  <c r="AO114" i="33" s="1"/>
  <c r="AN124" i="33"/>
  <c r="AO124" i="33" s="1"/>
  <c r="AN65" i="33"/>
  <c r="AO65" i="33" s="1"/>
  <c r="AN31" i="33"/>
  <c r="AO31" i="33" s="1"/>
  <c r="AN87" i="33"/>
  <c r="AO87" i="33" s="1"/>
  <c r="AN37" i="33"/>
  <c r="AO37" i="33" s="1"/>
  <c r="AN127" i="33"/>
  <c r="AO127" i="33" s="1"/>
  <c r="AN21" i="33"/>
  <c r="AO21" i="33" s="1"/>
  <c r="AN53" i="33"/>
  <c r="AO53" i="33" s="1"/>
  <c r="AN19" i="33"/>
  <c r="AO19" i="33" s="1"/>
  <c r="AN32" i="33"/>
  <c r="AO32" i="33" s="1"/>
  <c r="AN248" i="33"/>
  <c r="AO248" i="33" s="1"/>
  <c r="AN123" i="33"/>
  <c r="AO123" i="33" s="1"/>
  <c r="AN36" i="33"/>
  <c r="AO36" i="33" s="1"/>
  <c r="AN131" i="33"/>
  <c r="AO131" i="33" s="1"/>
  <c r="AN24" i="33"/>
  <c r="AO24" i="33" s="1"/>
  <c r="AN79" i="33"/>
  <c r="AO79" i="33" s="1"/>
  <c r="AN48" i="33"/>
  <c r="AO48" i="33" s="1"/>
  <c r="AN109" i="33"/>
  <c r="AO109" i="33" s="1"/>
  <c r="AN221" i="33"/>
  <c r="AO221" i="33" s="1"/>
  <c r="AN111" i="33"/>
  <c r="AO111" i="33" s="1"/>
  <c r="AN154" i="33"/>
  <c r="AO154" i="33" s="1"/>
  <c r="AN78" i="33"/>
  <c r="AO78" i="33" s="1"/>
  <c r="AN46" i="33"/>
  <c r="AO46" i="33" s="1"/>
  <c r="AN63" i="33"/>
  <c r="AO63" i="33" s="1"/>
  <c r="AN85" i="33"/>
  <c r="AO85" i="33" s="1"/>
  <c r="AN176" i="33"/>
  <c r="AO176" i="33" s="1"/>
  <c r="AN94" i="33"/>
  <c r="AO94" i="33" s="1"/>
  <c r="AN191" i="33"/>
  <c r="AO191" i="33" s="1"/>
  <c r="AN52" i="33"/>
  <c r="AO52" i="33" s="1"/>
  <c r="AN42" i="33"/>
  <c r="AO42" i="33" s="1"/>
  <c r="AN143" i="33"/>
  <c r="AO143" i="33" s="1"/>
  <c r="AN18" i="33"/>
  <c r="AO18" i="33" s="1"/>
  <c r="AN61" i="33"/>
  <c r="AO61" i="33" s="1"/>
  <c r="AN40" i="33"/>
  <c r="AO40" i="33" s="1"/>
  <c r="AN159" i="33"/>
  <c r="AO159" i="33" s="1"/>
  <c r="AN58" i="33"/>
  <c r="AO58" i="33" s="1"/>
  <c r="AN39" i="33"/>
  <c r="AO39" i="33" s="1"/>
  <c r="AN97" i="33"/>
  <c r="AO97" i="33" s="1"/>
  <c r="AN138" i="33"/>
  <c r="AO138" i="33" s="1"/>
  <c r="AN175" i="33"/>
  <c r="AO175" i="33" s="1"/>
  <c r="AN20" i="33"/>
  <c r="AO20" i="33" s="1"/>
  <c r="AN13" i="33"/>
  <c r="AO13" i="33" s="1"/>
  <c r="AN14" i="33"/>
  <c r="AO14" i="33" s="1"/>
  <c r="AN107" i="33"/>
  <c r="AO107" i="33" s="1"/>
  <c r="AN67" i="33"/>
  <c r="AO67" i="33" s="1"/>
  <c r="AN26" i="33"/>
  <c r="AO26" i="33" s="1"/>
  <c r="AN162" i="33"/>
  <c r="AO162" i="33" s="1"/>
  <c r="AN15" i="33"/>
  <c r="AO15" i="33" s="1"/>
  <c r="AN56" i="33"/>
  <c r="AO56" i="33" s="1"/>
  <c r="AN45" i="33"/>
  <c r="AO45" i="33" s="1"/>
  <c r="AN12" i="33"/>
  <c r="AO12" i="33" s="1"/>
  <c r="AN84" i="33"/>
  <c r="AO84" i="33" s="1"/>
  <c r="AN142" i="33"/>
  <c r="AO142" i="33" s="1"/>
  <c r="AN134" i="33"/>
  <c r="AO134" i="33" s="1"/>
  <c r="AN152" i="33"/>
  <c r="AO152" i="33" s="1"/>
  <c r="AN38" i="33"/>
  <c r="AO38" i="33" s="1"/>
  <c r="AN17" i="33"/>
  <c r="AO17" i="33" s="1"/>
  <c r="AN51" i="33"/>
  <c r="AO51" i="33" s="1"/>
  <c r="AN25" i="33"/>
  <c r="AO25" i="33" s="1"/>
  <c r="AN34" i="33"/>
  <c r="AO34" i="33" s="1"/>
  <c r="AN120" i="33"/>
  <c r="AO120" i="33" s="1"/>
  <c r="AN11" i="33"/>
  <c r="AO11" i="33" s="1"/>
  <c r="AN91" i="33"/>
  <c r="AO91" i="33" s="1"/>
  <c r="AN1" i="33"/>
  <c r="D1" i="16"/>
  <c r="W1" i="16"/>
  <c r="J1" i="32"/>
  <c r="AN1"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Aziyo Consulting Inc.</author>
    <author xml:space="preserve"> </author>
    <author>Aziyo</author>
    <author>V</author>
  </authors>
  <commentList>
    <comment ref="T2" authorId="0" shapeId="0" xr:uid="{00000000-0006-0000-0100-000001000000}">
      <text>
        <r>
          <rPr>
            <sz val="9"/>
            <color indexed="81"/>
            <rFont val="Tahoma"/>
            <family val="2"/>
          </rPr>
          <t>Use a negative number</t>
        </r>
      </text>
    </comment>
    <comment ref="U2" authorId="0" shapeId="0" xr:uid="{00000000-0006-0000-0100-000002000000}">
      <text>
        <r>
          <rPr>
            <sz val="9"/>
            <color indexed="81"/>
            <rFont val="Tahoma"/>
            <family val="2"/>
          </rPr>
          <t># of yards per point</t>
        </r>
      </text>
    </comment>
    <comment ref="W2" authorId="0" shapeId="0" xr:uid="{00000000-0006-0000-0100-000003000000}">
      <text>
        <r>
          <rPr>
            <sz val="9"/>
            <color indexed="81"/>
            <rFont val="Tahoma"/>
            <family val="2"/>
          </rPr>
          <t>Use a negative number</t>
        </r>
      </text>
    </comment>
    <comment ref="X2" authorId="0" shapeId="0" xr:uid="{00000000-0006-0000-0100-000004000000}">
      <text>
        <r>
          <rPr>
            <sz val="9"/>
            <color indexed="81"/>
            <rFont val="Tahoma"/>
            <family val="2"/>
          </rPr>
          <t>Use a negative number</t>
        </r>
      </text>
    </comment>
    <comment ref="Z2" authorId="0" shapeId="0" xr:uid="{00000000-0006-0000-0100-000005000000}">
      <text>
        <r>
          <rPr>
            <sz val="9"/>
            <color indexed="81"/>
            <rFont val="Tahoma"/>
            <family val="2"/>
          </rPr>
          <t># of attempts per point</t>
        </r>
      </text>
    </comment>
    <comment ref="AA2" authorId="0" shapeId="0" xr:uid="{00000000-0006-0000-0100-000006000000}">
      <text>
        <r>
          <rPr>
            <sz val="9"/>
            <color indexed="81"/>
            <rFont val="Tahoma"/>
            <family val="2"/>
          </rPr>
          <t># of yards per point</t>
        </r>
      </text>
    </comment>
    <comment ref="AE2" authorId="0" shapeId="0" xr:uid="{00000000-0006-0000-0100-000007000000}">
      <text>
        <r>
          <rPr>
            <sz val="9"/>
            <color indexed="81"/>
            <rFont val="Tahoma"/>
            <family val="2"/>
          </rPr>
          <t>For PPR leagues</t>
        </r>
      </text>
    </comment>
    <comment ref="AF2" authorId="0" shapeId="0" xr:uid="{00000000-0006-0000-0100-000008000000}">
      <text>
        <r>
          <rPr>
            <sz val="9"/>
            <color indexed="81"/>
            <rFont val="Tahoma"/>
            <family val="2"/>
          </rPr>
          <t># of yards per point</t>
        </r>
      </text>
    </comment>
    <comment ref="AI2" authorId="0" shapeId="0" xr:uid="{00000000-0006-0000-0100-000009000000}">
      <text>
        <r>
          <rPr>
            <sz val="9"/>
            <color indexed="81"/>
            <rFont val="Tahoma"/>
            <family val="2"/>
          </rPr>
          <t># of yards per point</t>
        </r>
      </text>
    </comment>
    <comment ref="AL2" authorId="0" shapeId="0" xr:uid="{00000000-0006-0000-0100-00000A000000}">
      <text>
        <r>
          <rPr>
            <sz val="9"/>
            <color indexed="81"/>
            <rFont val="Tahoma"/>
            <family val="2"/>
          </rPr>
          <t>Use a negative number</t>
        </r>
      </text>
    </comment>
    <comment ref="AM2" authorId="0" shapeId="0" xr:uid="{00000000-0006-0000-0100-00000B000000}">
      <text>
        <r>
          <rPr>
            <sz val="9"/>
            <color indexed="81"/>
            <rFont val="Tahoma"/>
            <family val="2"/>
          </rPr>
          <t>Use a negative number</t>
        </r>
      </text>
    </comment>
    <comment ref="B4" authorId="0" shapeId="0" xr:uid="{00000000-0006-0000-0100-00000C000000}">
      <text>
        <r>
          <rPr>
            <sz val="9"/>
            <color indexed="81"/>
            <rFont val="Tahoma"/>
            <family val="2"/>
          </rPr>
          <t>Click to Filter</t>
        </r>
      </text>
    </comment>
    <comment ref="G4" authorId="1" shapeId="0" xr:uid="{55EBD2C2-6903-4B7C-AFEB-AF316A42F855}">
      <text>
        <r>
          <rPr>
            <sz val="9"/>
            <color indexed="81"/>
            <rFont val="Tahoma"/>
            <family val="2"/>
          </rPr>
          <t>Yahoo! Sports projected draft position (300 max to normalize the difference calculations)</t>
        </r>
      </text>
    </comment>
    <comment ref="H4" authorId="2" shapeId="0" xr:uid="{00000000-0006-0000-0100-00000E000000}">
      <text>
        <r>
          <rPr>
            <sz val="9"/>
            <color indexed="81"/>
            <rFont val="Tahoma"/>
            <family val="2"/>
          </rPr>
          <t>Yahoo! Sports Projected draft position change 
from last FantasyCube update (June 29, 2014)</t>
        </r>
      </text>
    </comment>
    <comment ref="I4" authorId="2" shapeId="0" xr:uid="{00000000-0006-0000-0100-00000F000000}">
      <text>
        <r>
          <rPr>
            <sz val="9"/>
            <color indexed="81"/>
            <rFont val="Tahoma"/>
            <family val="2"/>
          </rPr>
          <t>Yahoo! Sports Projected draft position from last FantasyCube update (June 29, 2014)</t>
        </r>
      </text>
    </comment>
    <comment ref="J4" authorId="3" shapeId="0" xr:uid="{00000000-0006-0000-0100-000010000000}">
      <text>
        <r>
          <rPr>
            <sz val="9"/>
            <color indexed="81"/>
            <rFont val="Tahoma"/>
            <family val="2"/>
          </rPr>
          <t>FantasyPros Consensus Rankings - Standard Scoring</t>
        </r>
      </text>
    </comment>
    <comment ref="K4" authorId="3" shapeId="0" xr:uid="{00000000-0006-0000-0100-000011000000}">
      <text>
        <r>
          <rPr>
            <sz val="9"/>
            <color indexed="81"/>
            <rFont val="Tahoma"/>
            <family val="2"/>
          </rPr>
          <t>Projection change from last update.</t>
        </r>
      </text>
    </comment>
    <comment ref="L4" authorId="3" shapeId="0" xr:uid="{00000000-0006-0000-0100-000012000000}">
      <text>
        <r>
          <rPr>
            <sz val="9"/>
            <color indexed="81"/>
            <rFont val="Tahoma"/>
            <family val="2"/>
          </rPr>
          <t>FantasyPros Consensus Rankings - Standard Scoring from last FantasyCube update</t>
        </r>
      </text>
    </comment>
    <comment ref="M4" authorId="3" shapeId="0" xr:uid="{00000000-0006-0000-0100-000013000000}">
      <text>
        <r>
          <rPr>
            <sz val="9"/>
            <color indexed="81"/>
            <rFont val="Tahoma"/>
            <family val="2"/>
          </rPr>
          <t>FantasyPros Consensus Rankings - PPR</t>
        </r>
      </text>
    </comment>
    <comment ref="N4" authorId="3" shapeId="0" xr:uid="{00000000-0006-0000-0100-000014000000}">
      <text>
        <r>
          <rPr>
            <sz val="9"/>
            <color indexed="81"/>
            <rFont val="Tahoma"/>
            <family val="2"/>
          </rPr>
          <t>Projection change from last update.</t>
        </r>
      </text>
    </comment>
    <comment ref="O4" authorId="3" shapeId="0" xr:uid="{00000000-0006-0000-0100-000015000000}">
      <text>
        <r>
          <rPr>
            <sz val="9"/>
            <color indexed="81"/>
            <rFont val="Tahoma"/>
            <family val="2"/>
          </rPr>
          <t>FantasyPros Consensus Rankings - PPR from last FantasyCube update</t>
        </r>
      </text>
    </comment>
    <comment ref="P4" authorId="1" shapeId="0" xr:uid="{00000000-0006-0000-0100-000016000000}">
      <text>
        <r>
          <rPr>
            <sz val="9"/>
            <color indexed="81"/>
            <rFont val="Tahoma"/>
            <family val="2"/>
          </rPr>
          <t>Yahoo! Sports % Owned. For players with &lt;250 Y! Projection, this is set to 0%.</t>
        </r>
      </text>
    </comment>
    <comment ref="AN4" authorId="0" shapeId="0" xr:uid="{00000000-0006-0000-0100-000017000000}">
      <text>
        <r>
          <rPr>
            <sz val="9"/>
            <color indexed="81"/>
            <rFont val="Tahoma"/>
            <family val="2"/>
          </rPr>
          <t>To sort, click a heading, then click Excel's AZ/ZA sort buttons in the toolbar.</t>
        </r>
      </text>
    </comment>
    <comment ref="AO4" authorId="2" shapeId="0" xr:uid="{00000000-0006-0000-0100-000018000000}">
      <text>
        <r>
          <rPr>
            <sz val="9"/>
            <color indexed="81"/>
            <rFont val="Tahoma"/>
            <family val="2"/>
          </rPr>
          <t>Fantasy Points per Game Played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Aziyo Consulting Inc.</author>
    <author xml:space="preserve"> </author>
    <author>Aziyo</author>
    <author>V</author>
  </authors>
  <commentList>
    <comment ref="T2" authorId="0" shapeId="0" xr:uid="{00000000-0006-0000-0000-000001000000}">
      <text>
        <r>
          <rPr>
            <sz val="9"/>
            <color indexed="81"/>
            <rFont val="Tahoma"/>
            <family val="2"/>
          </rPr>
          <t>Use a negative number</t>
        </r>
      </text>
    </comment>
    <comment ref="U2" authorId="0" shapeId="0" xr:uid="{00000000-0006-0000-0000-000002000000}">
      <text>
        <r>
          <rPr>
            <sz val="9"/>
            <color indexed="81"/>
            <rFont val="Tahoma"/>
            <family val="2"/>
          </rPr>
          <t># of yards per point</t>
        </r>
      </text>
    </comment>
    <comment ref="W2" authorId="0" shapeId="0" xr:uid="{00000000-0006-0000-0000-000003000000}">
      <text>
        <r>
          <rPr>
            <sz val="9"/>
            <color indexed="81"/>
            <rFont val="Tahoma"/>
            <family val="2"/>
          </rPr>
          <t>Use a negative number</t>
        </r>
      </text>
    </comment>
    <comment ref="X2" authorId="0" shapeId="0" xr:uid="{00000000-0006-0000-0000-000004000000}">
      <text>
        <r>
          <rPr>
            <sz val="9"/>
            <color indexed="81"/>
            <rFont val="Tahoma"/>
            <family val="2"/>
          </rPr>
          <t>Use a negative number</t>
        </r>
      </text>
    </comment>
    <comment ref="Z2" authorId="0" shapeId="0" xr:uid="{00000000-0006-0000-0000-000005000000}">
      <text>
        <r>
          <rPr>
            <sz val="9"/>
            <color indexed="81"/>
            <rFont val="Tahoma"/>
            <family val="2"/>
          </rPr>
          <t># of attempts per point</t>
        </r>
      </text>
    </comment>
    <comment ref="AA2" authorId="0" shapeId="0" xr:uid="{00000000-0006-0000-0000-000006000000}">
      <text>
        <r>
          <rPr>
            <sz val="9"/>
            <color indexed="81"/>
            <rFont val="Tahoma"/>
            <family val="2"/>
          </rPr>
          <t># of yards per point</t>
        </r>
      </text>
    </comment>
    <comment ref="AE2" authorId="0" shapeId="0" xr:uid="{00000000-0006-0000-0000-000007000000}">
      <text>
        <r>
          <rPr>
            <sz val="9"/>
            <color indexed="81"/>
            <rFont val="Tahoma"/>
            <family val="2"/>
          </rPr>
          <t>For PPR leagues</t>
        </r>
      </text>
    </comment>
    <comment ref="AF2" authorId="0" shapeId="0" xr:uid="{00000000-0006-0000-0000-000008000000}">
      <text>
        <r>
          <rPr>
            <sz val="9"/>
            <color indexed="81"/>
            <rFont val="Tahoma"/>
            <family val="2"/>
          </rPr>
          <t># of yards per point</t>
        </r>
      </text>
    </comment>
    <comment ref="AI2" authorId="0" shapeId="0" xr:uid="{00000000-0006-0000-0000-000009000000}">
      <text>
        <r>
          <rPr>
            <sz val="9"/>
            <color indexed="81"/>
            <rFont val="Tahoma"/>
            <family val="2"/>
          </rPr>
          <t># of yards per point</t>
        </r>
      </text>
    </comment>
    <comment ref="AL2" authorId="0" shapeId="0" xr:uid="{00000000-0006-0000-0000-00000A000000}">
      <text>
        <r>
          <rPr>
            <sz val="9"/>
            <color indexed="81"/>
            <rFont val="Tahoma"/>
            <family val="2"/>
          </rPr>
          <t>Use a negative number</t>
        </r>
      </text>
    </comment>
    <comment ref="AM2" authorId="0" shapeId="0" xr:uid="{00000000-0006-0000-0000-00000B000000}">
      <text>
        <r>
          <rPr>
            <sz val="9"/>
            <color indexed="81"/>
            <rFont val="Tahoma"/>
            <family val="2"/>
          </rPr>
          <t>Use a negative number</t>
        </r>
      </text>
    </comment>
    <comment ref="B4" authorId="0" shapeId="0" xr:uid="{00000000-0006-0000-0000-00000C000000}">
      <text>
        <r>
          <rPr>
            <sz val="9"/>
            <color indexed="81"/>
            <rFont val="Tahoma"/>
            <family val="2"/>
          </rPr>
          <t>Click to Filter</t>
        </r>
      </text>
    </comment>
    <comment ref="G4" authorId="1" shapeId="0" xr:uid="{00000000-0006-0000-0000-00000D000000}">
      <text>
        <r>
          <rPr>
            <sz val="9"/>
            <color indexed="81"/>
            <rFont val="Tahoma"/>
            <family val="2"/>
          </rPr>
          <t>Yahoo! Sports projected draft position (300 max to normalize the difference calculations)</t>
        </r>
      </text>
    </comment>
    <comment ref="H4" authorId="2" shapeId="0" xr:uid="{00000000-0006-0000-0000-00000E000000}">
      <text>
        <r>
          <rPr>
            <sz val="9"/>
            <color indexed="81"/>
            <rFont val="Tahoma"/>
            <family val="2"/>
          </rPr>
          <t>Yahoo! Sports Projected draft position change 
from last FantasyCube update</t>
        </r>
      </text>
    </comment>
    <comment ref="I4" authorId="2" shapeId="0" xr:uid="{00000000-0006-0000-0000-00000F000000}">
      <text>
        <r>
          <rPr>
            <sz val="9"/>
            <color indexed="81"/>
            <rFont val="Tahoma"/>
            <family val="2"/>
          </rPr>
          <t>Yahoo! Sports Projected draft position from last FantasyCube update</t>
        </r>
      </text>
    </comment>
    <comment ref="J4" authorId="3" shapeId="0" xr:uid="{00000000-0006-0000-0000-000010000000}">
      <text>
        <r>
          <rPr>
            <sz val="9"/>
            <color indexed="81"/>
            <rFont val="Tahoma"/>
            <family val="2"/>
          </rPr>
          <t>FantasyPros Expert Consensus Ranking (ECR) - Standard Scoring</t>
        </r>
      </text>
    </comment>
    <comment ref="K4" authorId="3" shapeId="0" xr:uid="{00000000-0006-0000-0000-000011000000}">
      <text>
        <r>
          <rPr>
            <sz val="9"/>
            <color indexed="81"/>
            <rFont val="Tahoma"/>
            <family val="2"/>
          </rPr>
          <t>Projection change from last update.</t>
        </r>
      </text>
    </comment>
    <comment ref="L4" authorId="3" shapeId="0" xr:uid="{00000000-0006-0000-0000-000012000000}">
      <text>
        <r>
          <rPr>
            <sz val="9"/>
            <color indexed="81"/>
            <rFont val="Tahoma"/>
            <family val="2"/>
          </rPr>
          <t>FantasyPros Expert Consensus Ranking (ECR) - Standard Scoring since last update</t>
        </r>
      </text>
    </comment>
    <comment ref="M4" authorId="3" shapeId="0" xr:uid="{00000000-0006-0000-0000-000013000000}">
      <text>
        <r>
          <rPr>
            <sz val="9"/>
            <color indexed="81"/>
            <rFont val="Tahoma"/>
            <family val="2"/>
          </rPr>
          <t>FantasyPros Expert Consensus Ranking (ECR) - Points Per Reception Scoring</t>
        </r>
      </text>
    </comment>
    <comment ref="N4" authorId="3" shapeId="0" xr:uid="{00000000-0006-0000-0000-000014000000}">
      <text>
        <r>
          <rPr>
            <sz val="9"/>
            <color indexed="81"/>
            <rFont val="Tahoma"/>
            <family val="2"/>
          </rPr>
          <t>Projection change from last update.</t>
        </r>
      </text>
    </comment>
    <comment ref="O4" authorId="3" shapeId="0" xr:uid="{00000000-0006-0000-0000-000015000000}">
      <text>
        <r>
          <rPr>
            <sz val="9"/>
            <color indexed="81"/>
            <rFont val="Tahoma"/>
            <family val="2"/>
          </rPr>
          <t>FantasyPros Consensus Rankings - PPR from last FantasyCube update</t>
        </r>
      </text>
    </comment>
    <comment ref="P4" authorId="1" shapeId="0" xr:uid="{00000000-0006-0000-0000-000016000000}">
      <text>
        <r>
          <rPr>
            <sz val="9"/>
            <color indexed="81"/>
            <rFont val="Tahoma"/>
            <family val="2"/>
          </rPr>
          <t>Yahoo! Sports % Owned</t>
        </r>
      </text>
    </comment>
    <comment ref="AN4" authorId="0" shapeId="0" xr:uid="{00000000-0006-0000-0000-000017000000}">
      <text>
        <r>
          <rPr>
            <sz val="9"/>
            <color indexed="81"/>
            <rFont val="Tahoma"/>
            <family val="2"/>
          </rPr>
          <t>To sort, click a heading, then click Excel's AZ/ZA sort buttons in the toolbar.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author>
  </authors>
  <commentList>
    <comment ref="V16" authorId="0" shapeId="0" xr:uid="{00000000-0006-0000-0200-000001000000}">
      <text>
        <r>
          <rPr>
            <sz val="9"/>
            <color indexed="81"/>
            <rFont val="Tahoma"/>
            <family val="2"/>
          </rPr>
          <t>Calculated from FantasyPros DST rankings for the three opponents.</t>
        </r>
      </text>
    </comment>
    <comment ref="W16" authorId="0" shapeId="0" xr:uid="{00000000-0006-0000-0200-000002000000}">
      <text>
        <r>
          <rPr>
            <sz val="9"/>
            <color indexed="81"/>
            <rFont val="Tahoma"/>
            <family val="2"/>
          </rPr>
          <t>Calculated from FantasyPros fantasy points against by offensive position excluding kickers.</t>
        </r>
      </text>
    </comment>
  </commentList>
</comments>
</file>

<file path=xl/sharedStrings.xml><?xml version="1.0" encoding="utf-8"?>
<sst xmlns="http://schemas.openxmlformats.org/spreadsheetml/2006/main" count="3998" uniqueCount="603">
  <si>
    <t>Player</t>
  </si>
  <si>
    <t>Comp</t>
  </si>
  <si>
    <t>Inc</t>
  </si>
  <si>
    <t>Yds</t>
  </si>
  <si>
    <t>TD</t>
  </si>
  <si>
    <t>Int</t>
  </si>
  <si>
    <t>Rec</t>
  </si>
  <si>
    <t>2PT</t>
  </si>
  <si>
    <t>Lost</t>
  </si>
  <si>
    <t>Fan Pts</t>
  </si>
  <si>
    <t>Team</t>
  </si>
  <si>
    <t>SF</t>
  </si>
  <si>
    <t>NYJ</t>
  </si>
  <si>
    <t>NE</t>
  </si>
  <si>
    <t>NO</t>
  </si>
  <si>
    <t>GB</t>
  </si>
  <si>
    <t>KC</t>
  </si>
  <si>
    <t>NYG</t>
  </si>
  <si>
    <t>Pos</t>
  </si>
  <si>
    <t>TB</t>
  </si>
  <si>
    <t>PASSING</t>
  </si>
  <si>
    <t>RECEIVING</t>
  </si>
  <si>
    <t>RUSHING</t>
  </si>
  <si>
    <t>RETURN</t>
  </si>
  <si>
    <t>MISC</t>
  </si>
  <si>
    <t>FUM</t>
  </si>
  <si>
    <t>Scoring Settings (League Value):</t>
  </si>
  <si>
    <t>DAL</t>
  </si>
  <si>
    <t>TEN</t>
  </si>
  <si>
    <t>HOU</t>
  </si>
  <si>
    <t>BUF</t>
  </si>
  <si>
    <t>ARI</t>
  </si>
  <si>
    <t>@ATL</t>
  </si>
  <si>
    <t>OAK</t>
  </si>
  <si>
    <t>@SEA</t>
  </si>
  <si>
    <t>@MIN</t>
  </si>
  <si>
    <t>SEA</t>
  </si>
  <si>
    <t>@KC</t>
  </si>
  <si>
    <t>DEN</t>
  </si>
  <si>
    <t>@CAR</t>
  </si>
  <si>
    <t>@SF</t>
  </si>
  <si>
    <t>ATL</t>
  </si>
  <si>
    <t>@PIT</t>
  </si>
  <si>
    <t>@NO</t>
  </si>
  <si>
    <t>@CLE</t>
  </si>
  <si>
    <t>@PHI</t>
  </si>
  <si>
    <t>CIN</t>
  </si>
  <si>
    <t>BAL</t>
  </si>
  <si>
    <t>@TB</t>
  </si>
  <si>
    <t>CAR</t>
  </si>
  <si>
    <t>@NYJ</t>
  </si>
  <si>
    <t>@CIN</t>
  </si>
  <si>
    <t>CLE</t>
  </si>
  <si>
    <t>@NE</t>
  </si>
  <si>
    <t>MIA</t>
  </si>
  <si>
    <t>PIT</t>
  </si>
  <si>
    <t>@HOU</t>
  </si>
  <si>
    <t>@GB</t>
  </si>
  <si>
    <t>@BAL</t>
  </si>
  <si>
    <t>CHI</t>
  </si>
  <si>
    <t>DET</t>
  </si>
  <si>
    <t>@MIA</t>
  </si>
  <si>
    <t>@NYG</t>
  </si>
  <si>
    <t>@DAL</t>
  </si>
  <si>
    <t>@BUF</t>
  </si>
  <si>
    <t>MIN</t>
  </si>
  <si>
    <t>PHI</t>
  </si>
  <si>
    <t>@DET</t>
  </si>
  <si>
    <t>@IND</t>
  </si>
  <si>
    <t>@ARI</t>
  </si>
  <si>
    <t>IND</t>
  </si>
  <si>
    <t>@TEN</t>
  </si>
  <si>
    <t>@OAK</t>
  </si>
  <si>
    <t>@CHI</t>
  </si>
  <si>
    <t>@DEN</t>
  </si>
  <si>
    <t>Team Name</t>
  </si>
  <si>
    <t>Bye Weeks:</t>
  </si>
  <si>
    <t>Abbrev</t>
  </si>
  <si>
    <t>TEAM NAME ABBREVIATIONS</t>
  </si>
  <si>
    <t xml:space="preserve">Year </t>
  </si>
  <si>
    <t xml:space="preserve">Copyright / Tagline Text: </t>
  </si>
  <si>
    <t>Lookup Tables</t>
  </si>
  <si>
    <t>Week 14-16 Strength of Schedule
(1 = Easiest)</t>
  </si>
  <si>
    <t>© FantasyCube.com</t>
  </si>
  <si>
    <t>Y!</t>
  </si>
  <si>
    <t>PPR</t>
  </si>
  <si>
    <t>Std</t>
  </si>
  <si>
    <t>MY NOTES &amp; RANKING</t>
  </si>
  <si>
    <t>Notes</t>
  </si>
  <si>
    <t>Rank</t>
  </si>
  <si>
    <t>Y! Old</t>
  </si>
  <si>
    <t>Std Old</t>
  </si>
  <si>
    <t>PPR Old</t>
  </si>
  <si>
    <t>Δ</t>
  </si>
  <si>
    <t>Bye</t>
  </si>
  <si>
    <t>% Own</t>
  </si>
  <si>
    <t>Total</t>
  </si>
  <si>
    <t>Att</t>
  </si>
  <si>
    <t>Sks</t>
  </si>
  <si>
    <t>BYE</t>
  </si>
  <si>
    <t>Strength of Schedule
(1 = Easiest)</t>
  </si>
  <si>
    <t>-</t>
  </si>
  <si>
    <t>GS</t>
  </si>
  <si>
    <t>GP</t>
  </si>
  <si>
    <t>GAMES</t>
  </si>
  <si>
    <t>PPG</t>
  </si>
  <si>
    <t>FANTASY POINTS</t>
  </si>
  <si>
    <t>PROJECTIONS (Yahoo! / Fantasy Pros ECR)</t>
  </si>
  <si>
    <t xml:space="preserve"> * The "Strength of Fantasy Playoff Schedule" is ranked by the average defensive strength of the three opposing teams in Weeks 14-16. Red cells indicate a difficult playoff schedule.</t>
  </si>
  <si>
    <t>1st</t>
  </si>
  <si>
    <t>Tgt</t>
  </si>
  <si>
    <t>TOTAL</t>
  </si>
  <si>
    <t>Week 5:</t>
  </si>
  <si>
    <t>Week 6:</t>
  </si>
  <si>
    <t>Week 7:</t>
  </si>
  <si>
    <t>Week 8:</t>
  </si>
  <si>
    <t>Week 9:</t>
  </si>
  <si>
    <t>Week 10:</t>
  </si>
  <si>
    <t>Week 11:</t>
  </si>
  <si>
    <t xml:space="preserve">    It does not take into account passing vs rushing defense or individual position rankings and is only intended a quick reference. </t>
  </si>
  <si>
    <t>JAX</t>
  </si>
  <si>
    <t>@LAR</t>
  </si>
  <si>
    <t>LAR</t>
  </si>
  <si>
    <t>@WSH</t>
  </si>
  <si>
    <t>@JAX</t>
  </si>
  <si>
    <t>@LAC</t>
  </si>
  <si>
    <t>LAC</t>
  </si>
  <si>
    <t>WSH</t>
  </si>
  <si>
    <t>D. Johnson</t>
  </si>
  <si>
    <t>RB</t>
  </si>
  <si>
    <t>L. Bell</t>
  </si>
  <si>
    <t>A. Brown</t>
  </si>
  <si>
    <t>WR</t>
  </si>
  <si>
    <t>E. Elliott</t>
  </si>
  <si>
    <t>O. Beckham Jr.</t>
  </si>
  <si>
    <t>M. Evans</t>
  </si>
  <si>
    <t>L. McCoy</t>
  </si>
  <si>
    <t>J. Jones</t>
  </si>
  <si>
    <t>M. Gordon</t>
  </si>
  <si>
    <t>J. Howard</t>
  </si>
  <si>
    <t>J. Ajayi</t>
  </si>
  <si>
    <t>A. Green</t>
  </si>
  <si>
    <t>D. Freeman</t>
  </si>
  <si>
    <t>J. Nelson</t>
  </si>
  <si>
    <t>M. Thomas</t>
  </si>
  <si>
    <t>L. Fournette</t>
  </si>
  <si>
    <t>T. Hilton</t>
  </si>
  <si>
    <t>D. Bryant</t>
  </si>
  <si>
    <t>D. Baldwin</t>
  </si>
  <si>
    <t>L. Miller</t>
  </si>
  <si>
    <t>I. Crowell</t>
  </si>
  <si>
    <t>A. Cooper</t>
  </si>
  <si>
    <t>D. Hopkins</t>
  </si>
  <si>
    <t>B. Cooks</t>
  </si>
  <si>
    <t>C. McCaffrey</t>
  </si>
  <si>
    <t>J. Mixon</t>
  </si>
  <si>
    <t>D. Thomas</t>
  </si>
  <si>
    <t>A. Rodgers</t>
  </si>
  <si>
    <t>QB</t>
  </si>
  <si>
    <t>R. Gronkowski</t>
  </si>
  <si>
    <t>TE</t>
  </si>
  <si>
    <t>M. Gillislee</t>
  </si>
  <si>
    <t>T. Kelce</t>
  </si>
  <si>
    <t>M. Lynch</t>
  </si>
  <si>
    <t>T. Brady</t>
  </si>
  <si>
    <t>T. Pryor Sr.</t>
  </si>
  <si>
    <t>T. Montgomery</t>
  </si>
  <si>
    <t>S. Watkins</t>
  </si>
  <si>
    <t>A. Jeffery</t>
  </si>
  <si>
    <t>D. Brees</t>
  </si>
  <si>
    <t>T. Hill</t>
  </si>
  <si>
    <t>C. Hyde</t>
  </si>
  <si>
    <t>D. Adams</t>
  </si>
  <si>
    <t>M. Crabtree</t>
  </si>
  <si>
    <t>G. Olsen</t>
  </si>
  <si>
    <t>A. Luck</t>
  </si>
  <si>
    <t>M. Bryant</t>
  </si>
  <si>
    <t>S. Ware</t>
  </si>
  <si>
    <t>J. Reed</t>
  </si>
  <si>
    <t>E. Sanders</t>
  </si>
  <si>
    <t>K. Allen</t>
  </si>
  <si>
    <t>M. Ingram</t>
  </si>
  <si>
    <t>C. Anderson</t>
  </si>
  <si>
    <t>J. Edelman</t>
  </si>
  <si>
    <t>D. Cook</t>
  </si>
  <si>
    <t>J. Graham</t>
  </si>
  <si>
    <t>L. Blount</t>
  </si>
  <si>
    <t>J. Landry</t>
  </si>
  <si>
    <t>T. Coleman</t>
  </si>
  <si>
    <t>J. Crowder</t>
  </si>
  <si>
    <t>M. Mariota</t>
  </si>
  <si>
    <t>L. Fitzgerald</t>
  </si>
  <si>
    <t>R. Wilson</t>
  </si>
  <si>
    <t>A. Abdullah</t>
  </si>
  <si>
    <t>M. Ryan</t>
  </si>
  <si>
    <t>A. Peterson</t>
  </si>
  <si>
    <t>B. Powell</t>
  </si>
  <si>
    <t>J. Winston</t>
  </si>
  <si>
    <t>F. Gore</t>
  </si>
  <si>
    <t>G. Tate</t>
  </si>
  <si>
    <t>D. Moncrief</t>
  </si>
  <si>
    <t>D. Jackson</t>
  </si>
  <si>
    <t>C. Newton</t>
  </si>
  <si>
    <t>D. Walker</t>
  </si>
  <si>
    <t>B. Marshall</t>
  </si>
  <si>
    <t>T. Williams</t>
  </si>
  <si>
    <t>B. Roethlisberger</t>
  </si>
  <si>
    <t>K. Benjamin</t>
  </si>
  <si>
    <t>S. Perine</t>
  </si>
  <si>
    <t>C. Meredith</t>
  </si>
  <si>
    <t>K. Cousins</t>
  </si>
  <si>
    <t>T. Eifert</t>
  </si>
  <si>
    <t>D. Martin</t>
  </si>
  <si>
    <t>D. Parker</t>
  </si>
  <si>
    <t>P. Garcon</t>
  </si>
  <si>
    <t>K. Rudolph</t>
  </si>
  <si>
    <t>E. Decker</t>
  </si>
  <si>
    <t>D. Henry</t>
  </si>
  <si>
    <t>P. Rivers</t>
  </si>
  <si>
    <t>Z. Ertz</t>
  </si>
  <si>
    <t>D. Prescott</t>
  </si>
  <si>
    <t>J. Maclin</t>
  </si>
  <si>
    <t>S. Diggs</t>
  </si>
  <si>
    <t>J. Doyle</t>
  </si>
  <si>
    <t>J. Stewart</t>
  </si>
  <si>
    <t>L. Murray</t>
  </si>
  <si>
    <t>A. Dalton</t>
  </si>
  <si>
    <t>K. Britt</t>
  </si>
  <si>
    <t>M. Stafford</t>
  </si>
  <si>
    <t>R. Cobb</t>
  </si>
  <si>
    <t>D. Carr</t>
  </si>
  <si>
    <t>J. Brown</t>
  </si>
  <si>
    <t>T. Riddick</t>
  </si>
  <si>
    <t>T. Taylor</t>
  </si>
  <si>
    <t>A. Thielen</t>
  </si>
  <si>
    <t>E. Manning</t>
  </si>
  <si>
    <t>M. Wallace</t>
  </si>
  <si>
    <t>J. Matthews</t>
  </si>
  <si>
    <t>E. Ebron</t>
  </si>
  <si>
    <t>C. Coleman</t>
  </si>
  <si>
    <t>C. Davis</t>
  </si>
  <si>
    <t>Q. Enunwa</t>
  </si>
  <si>
    <t>M. Jones Jr.</t>
  </si>
  <si>
    <t>C. Prosise</t>
  </si>
  <si>
    <t>R. Matthews</t>
  </si>
  <si>
    <t>K. Dixon</t>
  </si>
  <si>
    <t>B. Bortles</t>
  </si>
  <si>
    <t>C. Wentz</t>
  </si>
  <si>
    <t>R. Kelley</t>
  </si>
  <si>
    <t>J. White</t>
  </si>
  <si>
    <t>T. Lockett</t>
  </si>
  <si>
    <t>A. Gates</t>
  </si>
  <si>
    <t>T. West</t>
  </si>
  <si>
    <t>J. Hill</t>
  </si>
  <si>
    <t>D. Johnson Jr.</t>
  </si>
  <si>
    <t>T. Rawls</t>
  </si>
  <si>
    <t>T. Ginn Jr.</t>
  </si>
  <si>
    <t>C. Brate</t>
  </si>
  <si>
    <t>C. Fiedorowicz</t>
  </si>
  <si>
    <t>R. Tannehill</t>
  </si>
  <si>
    <t>J. Ross</t>
  </si>
  <si>
    <t>J. Witten</t>
  </si>
  <si>
    <t>W. Fuller V</t>
  </si>
  <si>
    <t>S. Shepard</t>
  </si>
  <si>
    <t>A. Hooper</t>
  </si>
  <si>
    <t>G. Bernard</t>
  </si>
  <si>
    <t>J. Flacco</t>
  </si>
  <si>
    <t>J. Thomas</t>
  </si>
  <si>
    <t>K. White</t>
  </si>
  <si>
    <t>C. Fleener</t>
  </si>
  <si>
    <t>R. Woods</t>
  </si>
  <si>
    <t>J. Doctson</t>
  </si>
  <si>
    <t>K. Stills</t>
  </si>
  <si>
    <t>D. Njoku</t>
  </si>
  <si>
    <t>Z. Jones</t>
  </si>
  <si>
    <t>J. Williams</t>
  </si>
  <si>
    <t>T. Gabriel</t>
  </si>
  <si>
    <t>D. Sproles</t>
  </si>
  <si>
    <t>A. Hurns</t>
  </si>
  <si>
    <t>A. Kamara</t>
  </si>
  <si>
    <t>M. Mitchell</t>
  </si>
  <si>
    <t>C. Beasley</t>
  </si>
  <si>
    <t>A. Smith</t>
  </si>
  <si>
    <t>S. Bradford</t>
  </si>
  <si>
    <t>M. Mack</t>
  </si>
  <si>
    <t>Z. Miller</t>
  </si>
  <si>
    <t>D. Watson</t>
  </si>
  <si>
    <t>J. Rodgers</t>
  </si>
  <si>
    <t>R. Anderson</t>
  </si>
  <si>
    <t>J. Cook</t>
  </si>
  <si>
    <t>R. Burkhead</t>
  </si>
  <si>
    <t>D. Funchess</t>
  </si>
  <si>
    <t>T. Yeldon</t>
  </si>
  <si>
    <t>D. Washington</t>
  </si>
  <si>
    <t>D. Lewis</t>
  </si>
  <si>
    <t>C. Hogan</t>
  </si>
  <si>
    <t>O. Howard</t>
  </si>
  <si>
    <t>M. Sanu</t>
  </si>
  <si>
    <t>C. Sims</t>
  </si>
  <si>
    <t>T. Smith</t>
  </si>
  <si>
    <t>J. McNichols</t>
  </si>
  <si>
    <t>T. Siemian</t>
  </si>
  <si>
    <t>T. Boyd</t>
  </si>
  <si>
    <t>C. Kupp</t>
  </si>
  <si>
    <t>D. Foreman</t>
  </si>
  <si>
    <t>C. Clay</t>
  </si>
  <si>
    <t>B. LaFell</t>
  </si>
  <si>
    <t>T. Benjamin</t>
  </si>
  <si>
    <t>E. Engram</t>
  </si>
  <si>
    <t>C. Conley</t>
  </si>
  <si>
    <t>J. James</t>
  </si>
  <si>
    <t>M. Williams</t>
  </si>
  <si>
    <t>J. McCown</t>
  </si>
  <si>
    <t>C. Samuel</t>
  </si>
  <si>
    <t>M. Wheaton</t>
  </si>
  <si>
    <t>D. Allen</t>
  </si>
  <si>
    <t>A. Derby</t>
  </si>
  <si>
    <t>A. Seferian-Jenkins</t>
  </si>
  <si>
    <t>J. Goff</t>
  </si>
  <si>
    <t>A. Wilson</t>
  </si>
  <si>
    <t>J. Richard</t>
  </si>
  <si>
    <t>T. Higbee</t>
  </si>
  <si>
    <t>K. Wright</t>
  </si>
  <si>
    <t>J. Gordon</t>
  </si>
  <si>
    <t>K. Golladay</t>
  </si>
  <si>
    <t>L. Kendricks</t>
  </si>
  <si>
    <t>D. Williams</t>
  </si>
  <si>
    <t>M. Jones</t>
  </si>
  <si>
    <t>V. McDonald</t>
  </si>
  <si>
    <t>C. Ivory</t>
  </si>
  <si>
    <t>M. Lee</t>
  </si>
  <si>
    <t>D. Inman</t>
  </si>
  <si>
    <t>V. Davis</t>
  </si>
  <si>
    <t>J. McKinnon</t>
  </si>
  <si>
    <t>D. Booker</t>
  </si>
  <si>
    <t>C. Thompson</t>
  </si>
  <si>
    <t>G. Celek</t>
  </si>
  <si>
    <t>C. Walford</t>
  </si>
  <si>
    <t>R. Griffin</t>
  </si>
  <si>
    <t>A. Humphries</t>
  </si>
  <si>
    <t>S. Roberts</t>
  </si>
  <si>
    <t>B. Gabbert</t>
  </si>
  <si>
    <t>R. Rodgers</t>
  </si>
  <si>
    <t>D. Sims</t>
  </si>
  <si>
    <t>C. Uzomah</t>
  </si>
  <si>
    <t>W. Tye</t>
  </si>
  <si>
    <t>J. Kerley</t>
  </si>
  <si>
    <t>K. Williams</t>
  </si>
  <si>
    <t>D. Amendola</t>
  </si>
  <si>
    <t>B. Watson</t>
  </si>
  <si>
    <t>G. Allison</t>
  </si>
  <si>
    <t>C. West</t>
  </si>
  <si>
    <t>J. Gresham</t>
  </si>
  <si>
    <t>S. DeValve</t>
  </si>
  <si>
    <t>J. Kearse</t>
  </si>
  <si>
    <t>S. Coates</t>
  </si>
  <si>
    <t>M. Goodwin</t>
  </si>
  <si>
    <t>D. Fells</t>
  </si>
  <si>
    <t>E. Swoope</t>
  </si>
  <si>
    <t>V. Green</t>
  </si>
  <si>
    <t>B. Quick</t>
  </si>
  <si>
    <t>M. Rivera</t>
  </si>
  <si>
    <t>L. Toilolo</t>
  </si>
  <si>
    <t>L. Willson</t>
  </si>
  <si>
    <t>C. Patterson</t>
  </si>
  <si>
    <t>T. Burton</t>
  </si>
  <si>
    <t>J. Heuerman</t>
  </si>
  <si>
    <t>A. Fasano</t>
  </si>
  <si>
    <t>K. Hunt</t>
  </si>
  <si>
    <t>R. Fitzpatrick</t>
  </si>
  <si>
    <t>K. Drake</t>
  </si>
  <si>
    <t>T. Cohen</t>
  </si>
  <si>
    <t>A. Jones</t>
  </si>
  <si>
    <t>C. Grant</t>
  </si>
  <si>
    <t>C. Godwin</t>
  </si>
  <si>
    <t>W. Smallwood</t>
  </si>
  <si>
    <t>A. Holmes</t>
  </si>
  <si>
    <t>L. Treadwell</t>
  </si>
  <si>
    <t>D. Henderson</t>
  </si>
  <si>
    <t>A. Morris</t>
  </si>
  <si>
    <t>J. Conner</t>
  </si>
  <si>
    <t>B. Ellington</t>
  </si>
  <si>
    <t>M. Brown</t>
  </si>
  <si>
    <t>G. Everett</t>
  </si>
  <si>
    <t>C. Carson</t>
  </si>
  <si>
    <t>B. Cunningham</t>
  </si>
  <si>
    <t>B. Butler</t>
  </si>
  <si>
    <t>A. Collins</t>
  </si>
  <si>
    <t>E. McGuire</t>
  </si>
  <si>
    <t>J. Adams</t>
  </si>
  <si>
    <t>J. Smith-Schuster</t>
  </si>
  <si>
    <t>P. Cooper</t>
  </si>
  <si>
    <t>N. Agholor</t>
  </si>
  <si>
    <t>C. Moore</t>
  </si>
  <si>
    <t>W. Gallman</t>
  </si>
  <si>
    <t>R. Shepard</t>
  </si>
  <si>
    <t>Arizona Cardinals</t>
  </si>
  <si>
    <t>Atlanta Falcons</t>
  </si>
  <si>
    <t>Baltimore Ravens</t>
  </si>
  <si>
    <t>Buffalo Bills</t>
  </si>
  <si>
    <t>Carolina Panthers</t>
  </si>
  <si>
    <t>Chicago Bears</t>
  </si>
  <si>
    <t>Cincinnati Bengals</t>
  </si>
  <si>
    <t>Cleveland Browns</t>
  </si>
  <si>
    <t>Dallas Cowboys</t>
  </si>
  <si>
    <t>Denver Broncos</t>
  </si>
  <si>
    <t>Detroit Lions</t>
  </si>
  <si>
    <t>Green Bay Packers</t>
  </si>
  <si>
    <t>Houston Texans</t>
  </si>
  <si>
    <t>Indianapolis Colts</t>
  </si>
  <si>
    <t>Jacksonville Jaguars</t>
  </si>
  <si>
    <t>Kansas City Chiefs</t>
  </si>
  <si>
    <t>Los Angeles Chargers</t>
  </si>
  <si>
    <t>Los Angeles Rams</t>
  </si>
  <si>
    <t>Miami Dolphins</t>
  </si>
  <si>
    <t>Minnesota Vikings</t>
  </si>
  <si>
    <t>New England Patriots</t>
  </si>
  <si>
    <t>New Orleans Saints</t>
  </si>
  <si>
    <t>New York Giants</t>
  </si>
  <si>
    <t>New York Jets</t>
  </si>
  <si>
    <t>Oakland Raiders</t>
  </si>
  <si>
    <t>Philadelphia Eagles</t>
  </si>
  <si>
    <t>Pittsburgh Steelers</t>
  </si>
  <si>
    <t>Seattle Seahawks</t>
  </si>
  <si>
    <t>San Francisco 49ers</t>
  </si>
  <si>
    <t>Tampa Bay Buccaneers</t>
  </si>
  <si>
    <t>Tennessee Titans</t>
  </si>
  <si>
    <t>Washington Redskins</t>
  </si>
  <si>
    <t>Ind</t>
  </si>
  <si>
    <t>PUP-P</t>
  </si>
  <si>
    <t>Atl</t>
  </si>
  <si>
    <t>Sea</t>
  </si>
  <si>
    <t>Was</t>
  </si>
  <si>
    <t>Det</t>
  </si>
  <si>
    <t>Dal</t>
  </si>
  <si>
    <t>Car</t>
  </si>
  <si>
    <t>Ten</t>
  </si>
  <si>
    <t>Cin</t>
  </si>
  <si>
    <t>Buf</t>
  </si>
  <si>
    <t>Q</t>
  </si>
  <si>
    <t>Jax</t>
  </si>
  <si>
    <t>Oak</t>
  </si>
  <si>
    <t>Bal</t>
  </si>
  <si>
    <t>Ari</t>
  </si>
  <si>
    <t>Phi</t>
  </si>
  <si>
    <t>Pit</t>
  </si>
  <si>
    <t>Min</t>
  </si>
  <si>
    <t>Chi</t>
  </si>
  <si>
    <t>Mia</t>
  </si>
  <si>
    <t>Hou</t>
  </si>
  <si>
    <t>SUSP</t>
  </si>
  <si>
    <t>Cle</t>
  </si>
  <si>
    <t>Den</t>
  </si>
  <si>
    <t>O</t>
  </si>
  <si>
    <t>NA</t>
  </si>
  <si>
    <t>IR</t>
  </si>
  <si>
    <t>Week 4:</t>
  </si>
  <si>
    <t>Carolina, Washington</t>
  </si>
  <si>
    <t>Chicago, Tampa Bay</t>
  </si>
  <si>
    <t>Detroit, New Orleans</t>
  </si>
  <si>
    <t>Green Bay, Oakland, Pittsburgh, Seattle</t>
  </si>
  <si>
    <t>Atlanta, Dallas, Los Angeles Chargers, Tennessee</t>
  </si>
  <si>
    <t>Arizona, Cincinnati, Indianapolis, Jacksonville, New York Giants, Philadelphia</t>
  </si>
  <si>
    <t>Baltimore, Denver, Houston, Minnesota</t>
  </si>
  <si>
    <t>Buffalo, Cleveland, Miami, New England, New York Jets, San Francisco</t>
  </si>
  <si>
    <t>Week 12:</t>
  </si>
  <si>
    <t>Kansas City, Los Angeles Rams</t>
  </si>
  <si>
    <t>2018 NFL Schedule Grid &amp; Strength of Fantasy Playoff Schedule</t>
  </si>
  <si>
    <t>T. Gurley II</t>
  </si>
  <si>
    <t>S. Barkley</t>
  </si>
  <si>
    <t>A. Robinson II</t>
  </si>
  <si>
    <t>R. Freeman</t>
  </si>
  <si>
    <t>K. Johnson</t>
  </si>
  <si>
    <t>R. Penny</t>
  </si>
  <si>
    <t>J. Garoppolo</t>
  </si>
  <si>
    <t>R. Jones II</t>
  </si>
  <si>
    <t>S. Michel</t>
  </si>
  <si>
    <t>P. Mahomes II</t>
  </si>
  <si>
    <t>G. Kittle</t>
  </si>
  <si>
    <t>D. Moore</t>
  </si>
  <si>
    <t>P. Barber</t>
  </si>
  <si>
    <t>C. Keenum</t>
  </si>
  <si>
    <t>N. Chubb</t>
  </si>
  <si>
    <t>M. Trubisky</t>
  </si>
  <si>
    <t>A. Miller</t>
  </si>
  <si>
    <t>R. Seals-Jones</t>
  </si>
  <si>
    <t>J. Wilkins</t>
  </si>
  <si>
    <t>M. Gallup</t>
  </si>
  <si>
    <t>M. Gesicki</t>
  </si>
  <si>
    <t>D. Westbrook</t>
  </si>
  <si>
    <t>C. Sutton</t>
  </si>
  <si>
    <t>C. Clement</t>
  </si>
  <si>
    <t>K. Cole</t>
  </si>
  <si>
    <t>P. Richardson Jr.</t>
  </si>
  <si>
    <t>M. Breida</t>
  </si>
  <si>
    <t>C. Ridley</t>
  </si>
  <si>
    <t>A. Ekeler</t>
  </si>
  <si>
    <t>H. Hurst</t>
  </si>
  <si>
    <t>R. Grant</t>
  </si>
  <si>
    <t>J. Butt</t>
  </si>
  <si>
    <t>A. Shaheen</t>
  </si>
  <si>
    <t>B. Mayfield</t>
  </si>
  <si>
    <t>S. Anderson</t>
  </si>
  <si>
    <t>S. Darnold</t>
  </si>
  <si>
    <t>J. Allen</t>
  </si>
  <si>
    <t>N. Hines</t>
  </si>
  <si>
    <t>T. Kroft</t>
  </si>
  <si>
    <t>C. Edmonds</t>
  </si>
  <si>
    <t>O. Darkwa</t>
  </si>
  <si>
    <t>C. Beathard</t>
  </si>
  <si>
    <t>M. Lewis</t>
  </si>
  <si>
    <t>T. King</t>
  </si>
  <si>
    <t>T. Green</t>
  </si>
  <si>
    <t>E. Dickson</t>
  </si>
  <si>
    <t>M. Davis</t>
  </si>
  <si>
    <t>R. Smith</t>
  </si>
  <si>
    <t>N. O'Leary</t>
  </si>
  <si>
    <t>J. Hardy</t>
  </si>
  <si>
    <t>D. Thompson</t>
  </si>
  <si>
    <t>J. Bellamy</t>
  </si>
  <si>
    <t>J. McKissic</t>
  </si>
  <si>
    <t>L. Thomas</t>
  </si>
  <si>
    <t>D. Byrd</t>
  </si>
  <si>
    <t>T. Jones</t>
  </si>
  <si>
    <t>R. Ellison</t>
  </si>
  <si>
    <t>B. Coleman</t>
  </si>
  <si>
    <t>R. Lewis</t>
  </si>
  <si>
    <t>B. Fowler</t>
  </si>
  <si>
    <t>C. Latimer</t>
  </si>
  <si>
    <t>D. Harris</t>
  </si>
  <si>
    <t>C. Rogers</t>
  </si>
  <si>
    <t>E. Tomlinson</t>
  </si>
  <si>
    <t>A. Traylor</t>
  </si>
  <si>
    <t>J. Smith</t>
  </si>
  <si>
    <t>L. Stocker</t>
  </si>
  <si>
    <t>J. Hanna</t>
  </si>
  <si>
    <t>N. Vannett</t>
  </si>
  <si>
    <t>D. Waller</t>
  </si>
  <si>
    <t>J. Perkins</t>
  </si>
  <si>
    <t>T. Niklas</t>
  </si>
  <si>
    <t>A. Blue</t>
  </si>
  <si>
    <t>J. Brissett</t>
  </si>
  <si>
    <t>J. Sprinkle</t>
  </si>
  <si>
    <t>R. Malleck</t>
  </si>
  <si>
    <t>J. Cunningham</t>
  </si>
  <si>
    <t>C. Herndon IV</t>
  </si>
  <si>
    <t>O. Charles</t>
  </si>
  <si>
    <t>J. Roh</t>
  </si>
  <si>
    <t>A. Bloom</t>
  </si>
  <si>
    <t>A. Callaway</t>
  </si>
  <si>
    <t>J. Washington</t>
  </si>
  <si>
    <t>J. Rosen</t>
  </si>
  <si>
    <t>W. Snead IV</t>
  </si>
  <si>
    <t>A. McCarron</t>
  </si>
  <si>
    <t>C. Kirk</t>
  </si>
  <si>
    <t>C. Henderson</t>
  </si>
  <si>
    <t>L. Jackson</t>
  </si>
  <si>
    <t>N. Foles</t>
  </si>
  <si>
    <t>J. Samuels Pit</t>
  </si>
  <si>
    <t>D. Chark Jr.</t>
  </si>
  <si>
    <t>I. Smith</t>
  </si>
  <si>
    <t>J. Lasley</t>
  </si>
  <si>
    <t>J. Wright</t>
  </si>
  <si>
    <t>M. Andrews</t>
  </si>
  <si>
    <t>K. Ballage</t>
  </si>
  <si>
    <t>T. Austin Dal</t>
  </si>
  <si>
    <t>D. Goedert</t>
  </si>
  <si>
    <t>Q. Henderson</t>
  </si>
  <si>
    <t>J. Akins</t>
  </si>
  <si>
    <t>D. Pettis</t>
  </si>
  <si>
    <t>M. Hollins</t>
  </si>
  <si>
    <t>J. Kelly</t>
  </si>
  <si>
    <t>R. Fountain</t>
  </si>
  <si>
    <t>J. Holton</t>
  </si>
  <si>
    <t>T. Davis</t>
  </si>
  <si>
    <t>E. St. Brown</t>
  </si>
  <si>
    <t>J. Grant</t>
  </si>
  <si>
    <t>D. Hamilton</t>
  </si>
  <si>
    <t>R. James Jr.</t>
  </si>
  <si>
    <t>I. Thomas</t>
  </si>
  <si>
    <t>N. Boyle</t>
  </si>
  <si>
    <t>M. Valdes-Scantling</t>
  </si>
  <si>
    <t>A. Darboh</t>
  </si>
  <si>
    <t>J. Moore</t>
  </si>
  <si>
    <t>A. Lazard</t>
  </si>
  <si>
    <t>R. Higgins</t>
  </si>
  <si>
    <t>K. Robertson</t>
  </si>
  <si>
    <t>D. Schultz</t>
  </si>
  <si>
    <t>B. Scarbrough</t>
  </si>
  <si>
    <t>J. Reynolds</t>
  </si>
  <si>
    <t>A. Wadley</t>
  </si>
  <si>
    <t>B. Scott</t>
  </si>
  <si>
    <t>T. Fumagalli</t>
  </si>
  <si>
    <t>M. Campanaro</t>
  </si>
  <si>
    <t>R. Nall</t>
  </si>
  <si>
    <t>J. Watson</t>
  </si>
  <si>
    <t>B. Miller</t>
  </si>
  <si>
    <t>N. Paul</t>
  </si>
  <si>
    <t>D. Burnett</t>
  </si>
  <si>
    <t>D</t>
  </si>
  <si>
    <t>,TE</t>
  </si>
  <si>
    <t>,RB</t>
  </si>
  <si>
    <t>Updated: August 23,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</si>
</sst>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quot;-&quot;;@"/>
    <numFmt numFmtId="165" formatCode="0.0"/>
  </numFmts>
  <fonts count="33" x14ac:knownFonts="1">
    <font>
      <sz val="10"/>
      <name val="Arial"/>
    </font>
    <font>
      <sz val="11"/>
      <color theme="1"/>
      <name val="Calibri"/>
      <family val="2"/>
      <scheme val="minor"/>
    </font>
    <font>
      <sz val="8"/>
      <name val="Arial"/>
      <family val="2"/>
    </font>
    <font>
      <u/>
      <sz val="10"/>
      <color indexed="12"/>
      <name val="Arial"/>
      <family val="2"/>
    </font>
    <font>
      <sz val="8"/>
      <color indexed="18"/>
      <name val="Verdana"/>
      <family val="2"/>
    </font>
    <font>
      <b/>
      <sz val="8"/>
      <color indexed="20"/>
      <name val="Verdana"/>
      <family val="2"/>
    </font>
    <font>
      <b/>
      <sz val="16"/>
      <color indexed="9"/>
      <name val="Trebuchet MS"/>
      <family val="2"/>
    </font>
    <font>
      <sz val="9"/>
      <color indexed="81"/>
      <name val="Tahoma"/>
      <family val="2"/>
    </font>
    <font>
      <b/>
      <sz val="9"/>
      <color indexed="38"/>
      <name val="Arial"/>
      <family val="2"/>
    </font>
    <font>
      <sz val="14"/>
      <color indexed="9"/>
      <name val="Verdana"/>
      <family val="2"/>
    </font>
    <font>
      <sz val="10"/>
      <name val="Verdana"/>
      <family val="2"/>
    </font>
    <font>
      <sz val="16"/>
      <name val="Trebuchet MS"/>
      <family val="2"/>
    </font>
    <font>
      <sz val="16"/>
      <color indexed="9"/>
      <name val="Trebuchet MS"/>
      <family val="2"/>
    </font>
    <font>
      <b/>
      <sz val="12"/>
      <name val="Verdana"/>
      <family val="2"/>
    </font>
    <font>
      <b/>
      <sz val="10"/>
      <name val="Arial"/>
      <family val="2"/>
    </font>
    <font>
      <b/>
      <sz val="12"/>
      <name val="Arial"/>
      <family val="2"/>
    </font>
    <font>
      <b/>
      <sz val="9"/>
      <name val="Arial"/>
      <family val="2"/>
    </font>
    <font>
      <sz val="10"/>
      <name val="Calibri"/>
      <family val="2"/>
    </font>
    <font>
      <b/>
      <sz val="14"/>
      <name val="Calibri"/>
      <family val="2"/>
    </font>
    <font>
      <b/>
      <sz val="10"/>
      <name val="Calibri"/>
      <family val="2"/>
    </font>
    <font>
      <sz val="10"/>
      <color indexed="60"/>
      <name val="Calibri"/>
      <family val="2"/>
    </font>
    <font>
      <b/>
      <sz val="14"/>
      <name val="Trebuchet MS"/>
      <family val="2"/>
    </font>
    <font>
      <b/>
      <sz val="10"/>
      <color indexed="18"/>
      <name val="Arial"/>
      <family val="2"/>
    </font>
    <font>
      <b/>
      <sz val="11"/>
      <name val="Calibri"/>
      <family val="2"/>
    </font>
    <font>
      <sz val="11"/>
      <name val="Calibri"/>
      <family val="2"/>
    </font>
    <font>
      <sz val="11"/>
      <color indexed="23"/>
      <name val="Calibri"/>
      <family val="2"/>
    </font>
    <font>
      <sz val="10"/>
      <color theme="0" tint="-0.499984740745262"/>
      <name val="Calibri"/>
      <family val="2"/>
      <scheme val="minor"/>
    </font>
    <font>
      <sz val="16"/>
      <color theme="0"/>
      <name val="Trebuchet MS"/>
      <family val="2"/>
    </font>
    <font>
      <sz val="10"/>
      <color theme="1" tint="0.499984740745262"/>
      <name val="Calibri"/>
      <family val="2"/>
    </font>
    <font>
      <sz val="10"/>
      <color rgb="FF0066FF"/>
      <name val="Calibri"/>
      <family val="2"/>
      <scheme val="minor"/>
    </font>
    <font>
      <b/>
      <sz val="10"/>
      <color indexed="9"/>
      <name val="Calibri"/>
      <family val="2"/>
      <scheme val="minor"/>
    </font>
    <font>
      <sz val="10"/>
      <color indexed="39"/>
      <name val="Calibri"/>
      <family val="2"/>
      <scheme val="minor"/>
    </font>
    <font>
      <b/>
      <sz val="10"/>
      <name val="Calibri"/>
      <family val="2"/>
      <scheme val="minor"/>
    </font>
  </fonts>
  <fills count="18">
    <fill>
      <patternFill patternType="none"/>
    </fill>
    <fill>
      <patternFill patternType="gray125"/>
    </fill>
    <fill>
      <patternFill patternType="solid">
        <fgColor indexed="39"/>
        <bgColor indexed="64"/>
      </patternFill>
    </fill>
    <fill>
      <patternFill patternType="solid">
        <fgColor indexed="38"/>
        <bgColor indexed="64"/>
      </patternFill>
    </fill>
    <fill>
      <patternFill patternType="solid">
        <fgColor indexed="55"/>
        <bgColor indexed="64"/>
      </patternFill>
    </fill>
    <fill>
      <patternFill patternType="solid">
        <fgColor indexed="9"/>
        <bgColor indexed="64"/>
      </patternFill>
    </fill>
    <fill>
      <patternFill patternType="solid">
        <fgColor indexed="51"/>
        <bgColor indexed="64"/>
      </patternFill>
    </fill>
    <fill>
      <patternFill patternType="solid">
        <fgColor indexed="23"/>
        <bgColor indexed="64"/>
      </patternFill>
    </fill>
    <fill>
      <patternFill patternType="solid">
        <fgColor indexed="2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CCCCFF"/>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6"/>
        <bgColor indexed="64"/>
      </patternFill>
    </fill>
    <fill>
      <patternFill patternType="solid">
        <fgColor theme="9"/>
        <bgColor indexed="64"/>
      </patternFill>
    </fill>
  </fills>
  <borders count="46">
    <border>
      <left/>
      <right/>
      <top/>
      <bottom/>
      <diagonal/>
    </border>
    <border>
      <left style="thin">
        <color indexed="22"/>
      </left>
      <right/>
      <top/>
      <bottom style="thin">
        <color indexed="22"/>
      </bottom>
      <diagonal/>
    </border>
    <border>
      <left/>
      <right style="thin">
        <color indexed="22"/>
      </right>
      <top/>
      <bottom style="thin">
        <color indexed="22"/>
      </bottom>
      <diagonal/>
    </border>
    <border>
      <left/>
      <right/>
      <top/>
      <bottom style="thin">
        <color indexed="22"/>
      </bottom>
      <diagonal/>
    </border>
    <border>
      <left style="thin">
        <color indexed="22"/>
      </left>
      <right/>
      <top/>
      <bottom/>
      <diagonal/>
    </border>
    <border>
      <left/>
      <right style="thin">
        <color indexed="22"/>
      </right>
      <top/>
      <bottom/>
      <diagonal/>
    </border>
    <border>
      <left style="thin">
        <color indexed="23"/>
      </left>
      <right style="thin">
        <color indexed="23"/>
      </right>
      <top style="thin">
        <color indexed="23"/>
      </top>
      <bottom style="thin">
        <color indexed="23"/>
      </bottom>
      <diagonal/>
    </border>
    <border>
      <left style="thin">
        <color indexed="23"/>
      </left>
      <right/>
      <top/>
      <bottom style="thin">
        <color indexed="22"/>
      </bottom>
      <diagonal/>
    </border>
    <border>
      <left style="thin">
        <color indexed="23"/>
      </left>
      <right/>
      <top/>
      <bottom/>
      <diagonal/>
    </border>
    <border>
      <left style="thin">
        <color indexed="22"/>
      </left>
      <right style="thin">
        <color indexed="22"/>
      </right>
      <top/>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indexed="22"/>
      </left>
      <right/>
      <top style="thin">
        <color indexed="23"/>
      </top>
      <bottom/>
      <diagonal/>
    </border>
    <border>
      <left/>
      <right style="thin">
        <color indexed="22"/>
      </right>
      <top style="thin">
        <color indexed="23"/>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diagonal/>
    </border>
    <border>
      <left style="thick">
        <color indexed="23"/>
      </left>
      <right style="thick">
        <color indexed="23"/>
      </right>
      <top style="thick">
        <color indexed="23"/>
      </top>
      <bottom style="thin">
        <color indexed="23"/>
      </bottom>
      <diagonal/>
    </border>
    <border>
      <left style="thick">
        <color indexed="23"/>
      </left>
      <right/>
      <top/>
      <bottom/>
      <diagonal/>
    </border>
    <border>
      <left style="thin">
        <color indexed="23"/>
      </left>
      <right style="thick">
        <color indexed="23"/>
      </right>
      <top style="thin">
        <color indexed="23"/>
      </top>
      <bottom/>
      <diagonal/>
    </border>
    <border>
      <left style="thin">
        <color indexed="23"/>
      </left>
      <right style="thick">
        <color indexed="23"/>
      </right>
      <top/>
      <bottom/>
      <diagonal/>
    </border>
    <border>
      <left style="thin">
        <color indexed="23"/>
      </left>
      <right/>
      <top/>
      <bottom style="thick">
        <color indexed="23"/>
      </bottom>
      <diagonal/>
    </border>
    <border>
      <left/>
      <right/>
      <top/>
      <bottom style="thick">
        <color indexed="23"/>
      </bottom>
      <diagonal/>
    </border>
    <border>
      <left style="thin">
        <color indexed="23"/>
      </left>
      <right style="thick">
        <color indexed="23"/>
      </right>
      <top/>
      <bottom style="thick">
        <color indexed="23"/>
      </bottom>
      <diagonal/>
    </border>
    <border>
      <left style="thick">
        <color indexed="23"/>
      </left>
      <right/>
      <top style="thick">
        <color indexed="23"/>
      </top>
      <bottom style="thin">
        <color indexed="23"/>
      </bottom>
      <diagonal/>
    </border>
    <border>
      <left style="thin">
        <color indexed="23"/>
      </left>
      <right/>
      <top style="thick">
        <color indexed="23"/>
      </top>
      <bottom style="thin">
        <color indexed="23"/>
      </bottom>
      <diagonal/>
    </border>
    <border>
      <left/>
      <right/>
      <top style="thick">
        <color indexed="23"/>
      </top>
      <bottom style="thin">
        <color indexed="23"/>
      </bottom>
      <diagonal/>
    </border>
    <border>
      <left style="thin">
        <color indexed="23"/>
      </left>
      <right style="thick">
        <color indexed="23"/>
      </right>
      <top style="thick">
        <color indexed="23"/>
      </top>
      <bottom style="thin">
        <color indexed="23"/>
      </bottom>
      <diagonal/>
    </border>
    <border>
      <left style="thick">
        <color indexed="23"/>
      </left>
      <right/>
      <top/>
      <bottom style="thick">
        <color indexed="23"/>
      </bottom>
      <diagonal/>
    </border>
    <border>
      <left style="thin">
        <color indexed="22"/>
      </left>
      <right style="thin">
        <color indexed="22"/>
      </right>
      <top/>
      <bottom style="thin">
        <color indexed="22"/>
      </bottom>
      <diagonal/>
    </border>
    <border>
      <left style="thin">
        <color indexed="23"/>
      </left>
      <right/>
      <top style="thin">
        <color indexed="23"/>
      </top>
      <bottom/>
      <diagonal/>
    </border>
    <border>
      <left style="thin">
        <color theme="0" tint="-0.14996795556505021"/>
      </left>
      <right style="thin">
        <color indexed="22"/>
      </right>
      <top style="thin">
        <color indexed="23"/>
      </top>
      <bottom/>
      <diagonal/>
    </border>
    <border>
      <left style="thin">
        <color theme="0" tint="-0.14996795556505021"/>
      </left>
      <right style="thin">
        <color indexed="22"/>
      </right>
      <top/>
      <bottom style="thin">
        <color indexed="22"/>
      </bottom>
      <diagonal/>
    </border>
    <border>
      <left style="thin">
        <color theme="0" tint="-0.14996795556505021"/>
      </left>
      <right style="thin">
        <color indexed="22"/>
      </right>
      <top/>
      <bottom/>
      <diagonal/>
    </border>
    <border>
      <left style="thin">
        <color indexed="22"/>
      </left>
      <right style="thin">
        <color indexed="22"/>
      </right>
      <top style="thin">
        <color indexed="23"/>
      </top>
      <bottom/>
      <diagonal/>
    </border>
    <border>
      <left style="thin">
        <color theme="0" tint="-0.24994659260841701"/>
      </left>
      <right/>
      <top/>
      <bottom style="thin">
        <color indexed="22"/>
      </bottom>
      <diagonal/>
    </border>
    <border>
      <left/>
      <right style="thin">
        <color theme="0" tint="-0.24994659260841701"/>
      </right>
      <top/>
      <bottom style="thin">
        <color indexed="22"/>
      </bottom>
      <diagonal/>
    </border>
    <border>
      <left style="thin">
        <color theme="0" tint="-0.24994659260841701"/>
      </left>
      <right/>
      <top/>
      <bottom/>
      <diagonal/>
    </border>
    <border>
      <left/>
      <right style="thin">
        <color theme="0" tint="-0.24994659260841701"/>
      </right>
      <top/>
      <bottom/>
      <diagonal/>
    </border>
    <border>
      <left/>
      <right/>
      <top style="thin">
        <color indexed="23"/>
      </top>
      <bottom/>
      <diagonal/>
    </border>
  </borders>
  <cellStyleXfs count="3">
    <xf numFmtId="0" fontId="0" fillId="0" borderId="0"/>
    <xf numFmtId="0" fontId="3" fillId="0" borderId="0" applyNumberFormat="0" applyFill="0" applyBorder="0" applyAlignment="0" applyProtection="0">
      <alignment vertical="top"/>
      <protection locked="0"/>
    </xf>
    <xf numFmtId="0" fontId="1" fillId="0" borderId="0"/>
  </cellStyleXfs>
  <cellXfs count="161">
    <xf numFmtId="0" fontId="0" fillId="0" borderId="0" xfId="0"/>
    <xf numFmtId="0" fontId="6" fillId="4" borderId="0" xfId="0" applyFont="1" applyFill="1" applyBorder="1" applyAlignment="1">
      <alignment horizontal="left" vertical="center"/>
    </xf>
    <xf numFmtId="1" fontId="9" fillId="4" borderId="0" xfId="1" applyNumberFormat="1" applyFont="1" applyFill="1" applyBorder="1" applyAlignment="1" applyProtection="1">
      <alignment horizontal="right" vertical="center"/>
    </xf>
    <xf numFmtId="0" fontId="10" fillId="0" borderId="0" xfId="0" applyFont="1"/>
    <xf numFmtId="0" fontId="11" fillId="4" borderId="0" xfId="0" applyFont="1" applyFill="1"/>
    <xf numFmtId="1" fontId="12" fillId="4" borderId="0" xfId="1" applyNumberFormat="1" applyFont="1" applyFill="1" applyBorder="1" applyAlignment="1" applyProtection="1">
      <alignment horizontal="right" vertical="center"/>
    </xf>
    <xf numFmtId="0" fontId="13" fillId="0" borderId="0" xfId="0" applyFont="1"/>
    <xf numFmtId="0" fontId="10" fillId="0" borderId="0" xfId="0" applyFont="1" applyAlignment="1">
      <alignment horizontal="right"/>
    </xf>
    <xf numFmtId="0" fontId="17" fillId="0" borderId="0" xfId="0" applyFont="1"/>
    <xf numFmtId="0" fontId="18" fillId="0" borderId="0" xfId="0" applyFont="1"/>
    <xf numFmtId="0" fontId="19" fillId="6" borderId="15" xfId="0" applyFont="1" applyFill="1" applyBorder="1" applyAlignment="1">
      <alignment horizontal="center"/>
    </xf>
    <xf numFmtId="0" fontId="19" fillId="6" borderId="16" xfId="0" applyFont="1" applyFill="1" applyBorder="1" applyAlignment="1">
      <alignment horizontal="center"/>
    </xf>
    <xf numFmtId="0" fontId="17" fillId="6" borderId="17" xfId="0" applyFont="1" applyFill="1" applyBorder="1" applyAlignment="1">
      <alignment horizontal="center"/>
    </xf>
    <xf numFmtId="0" fontId="17" fillId="6" borderId="18" xfId="0" applyFont="1" applyFill="1" applyBorder="1" applyAlignment="1">
      <alignment horizontal="center"/>
    </xf>
    <xf numFmtId="0" fontId="17" fillId="6" borderId="19" xfId="0" applyFont="1" applyFill="1" applyBorder="1" applyAlignment="1">
      <alignment horizontal="center"/>
    </xf>
    <xf numFmtId="0" fontId="17" fillId="6" borderId="20" xfId="0" applyFont="1" applyFill="1" applyBorder="1" applyAlignment="1">
      <alignment horizontal="center"/>
    </xf>
    <xf numFmtId="0" fontId="19" fillId="0" borderId="0" xfId="0" applyFont="1" applyAlignment="1">
      <alignment horizontal="right"/>
    </xf>
    <xf numFmtId="0" fontId="19" fillId="6" borderId="21" xfId="0" applyFont="1" applyFill="1" applyBorder="1" applyAlignment="1">
      <alignment horizontal="center"/>
    </xf>
    <xf numFmtId="0" fontId="17" fillId="6" borderId="21" xfId="0" applyFont="1" applyFill="1" applyBorder="1" applyAlignment="1">
      <alignment horizontal="center"/>
    </xf>
    <xf numFmtId="0" fontId="17" fillId="7" borderId="0" xfId="0" applyFont="1" applyFill="1"/>
    <xf numFmtId="0" fontId="17" fillId="0" borderId="0" xfId="0" applyFont="1" applyFill="1"/>
    <xf numFmtId="1" fontId="9" fillId="0" borderId="0" xfId="1" applyNumberFormat="1" applyFont="1" applyFill="1" applyBorder="1" applyAlignment="1" applyProtection="1">
      <alignment horizontal="right" vertical="center"/>
    </xf>
    <xf numFmtId="0" fontId="23" fillId="2" borderId="24" xfId="0" applyFont="1" applyFill="1" applyBorder="1" applyAlignment="1">
      <alignment horizontal="center"/>
    </xf>
    <xf numFmtId="0" fontId="24" fillId="2" borderId="8" xfId="0" applyFont="1" applyFill="1" applyBorder="1" applyAlignment="1">
      <alignment horizontal="center"/>
    </xf>
    <xf numFmtId="0" fontId="24" fillId="2" borderId="0" xfId="0" applyFont="1" applyFill="1" applyBorder="1" applyAlignment="1">
      <alignment horizontal="center"/>
    </xf>
    <xf numFmtId="0" fontId="25" fillId="2" borderId="0" xfId="0" applyFont="1" applyFill="1" applyBorder="1" applyAlignment="1">
      <alignment horizontal="center"/>
    </xf>
    <xf numFmtId="0" fontId="23" fillId="2" borderId="25" xfId="0" applyFont="1" applyFill="1" applyBorder="1" applyAlignment="1">
      <alignment horizontal="center"/>
    </xf>
    <xf numFmtId="0" fontId="23" fillId="5" borderId="24" xfId="0" applyFont="1" applyFill="1" applyBorder="1" applyAlignment="1">
      <alignment horizontal="center"/>
    </xf>
    <xf numFmtId="0" fontId="24" fillId="5" borderId="8" xfId="0" applyFont="1" applyFill="1" applyBorder="1" applyAlignment="1">
      <alignment horizontal="center"/>
    </xf>
    <xf numFmtId="0" fontId="24" fillId="5" borderId="0" xfId="0" applyFont="1" applyFill="1" applyBorder="1" applyAlignment="1">
      <alignment horizontal="center"/>
    </xf>
    <xf numFmtId="0" fontId="25" fillId="5" borderId="0" xfId="0" applyFont="1" applyFill="1" applyBorder="1" applyAlignment="1">
      <alignment horizontal="center"/>
    </xf>
    <xf numFmtId="0" fontId="23" fillId="5" borderId="26" xfId="0" applyFont="1" applyFill="1" applyBorder="1" applyAlignment="1">
      <alignment horizontal="center"/>
    </xf>
    <xf numFmtId="0" fontId="23" fillId="2" borderId="26" xfId="0" applyFont="1" applyFill="1" applyBorder="1" applyAlignment="1">
      <alignment horizontal="center"/>
    </xf>
    <xf numFmtId="0" fontId="24" fillId="5" borderId="27" xfId="0" applyFont="1" applyFill="1" applyBorder="1" applyAlignment="1">
      <alignment horizontal="center"/>
    </xf>
    <xf numFmtId="0" fontId="24" fillId="5" borderId="28" xfId="0" applyFont="1" applyFill="1" applyBorder="1" applyAlignment="1">
      <alignment horizontal="center"/>
    </xf>
    <xf numFmtId="0" fontId="25" fillId="5" borderId="28" xfId="0" applyFont="1" applyFill="1" applyBorder="1" applyAlignment="1">
      <alignment horizontal="center"/>
    </xf>
    <xf numFmtId="0" fontId="23" fillId="5" borderId="29" xfId="0" applyFont="1" applyFill="1" applyBorder="1" applyAlignment="1">
      <alignment horizontal="center"/>
    </xf>
    <xf numFmtId="0" fontId="15" fillId="8" borderId="30" xfId="0" applyFont="1" applyFill="1" applyBorder="1" applyAlignment="1">
      <alignment horizontal="center"/>
    </xf>
    <xf numFmtId="0" fontId="15" fillId="8" borderId="31" xfId="0" applyFont="1" applyFill="1" applyBorder="1" applyAlignment="1">
      <alignment horizontal="center"/>
    </xf>
    <xf numFmtId="0" fontId="15" fillId="8" borderId="32" xfId="0" applyFont="1" applyFill="1" applyBorder="1" applyAlignment="1">
      <alignment horizontal="center"/>
    </xf>
    <xf numFmtId="0" fontId="15" fillId="8" borderId="33" xfId="0" applyFont="1" applyFill="1" applyBorder="1" applyAlignment="1">
      <alignment horizontal="center"/>
    </xf>
    <xf numFmtId="0" fontId="14" fillId="8" borderId="32" xfId="0" applyFont="1" applyFill="1" applyBorder="1" applyAlignment="1">
      <alignment horizontal="center" wrapText="1"/>
    </xf>
    <xf numFmtId="0" fontId="14" fillId="8" borderId="23" xfId="0" applyFont="1" applyFill="1" applyBorder="1" applyAlignment="1">
      <alignment horizontal="center" wrapText="1"/>
    </xf>
    <xf numFmtId="0" fontId="23" fillId="2" borderId="0" xfId="0" applyFont="1" applyFill="1" applyBorder="1" applyAlignment="1">
      <alignment horizontal="center"/>
    </xf>
    <xf numFmtId="0" fontId="23" fillId="5" borderId="0" xfId="0" applyFont="1" applyFill="1" applyBorder="1" applyAlignment="1">
      <alignment horizontal="center"/>
    </xf>
    <xf numFmtId="0" fontId="23" fillId="5" borderId="28" xfId="0" applyFont="1" applyFill="1" applyBorder="1" applyAlignment="1">
      <alignment horizontal="center"/>
    </xf>
    <xf numFmtId="0" fontId="26" fillId="0" borderId="0" xfId="0" applyFont="1"/>
    <xf numFmtId="0" fontId="23" fillId="5" borderId="34" xfId="0" applyFont="1" applyFill="1" applyBorder="1" applyAlignment="1">
      <alignment horizontal="center"/>
    </xf>
    <xf numFmtId="0" fontId="17" fillId="0" borderId="0" xfId="0" applyFont="1" applyProtection="1">
      <protection locked="0"/>
    </xf>
    <xf numFmtId="0" fontId="5" fillId="3" borderId="6" xfId="0" applyFont="1" applyFill="1" applyBorder="1" applyAlignment="1" applyProtection="1">
      <alignment horizontal="right" vertical="center"/>
      <protection locked="0"/>
    </xf>
    <xf numFmtId="0" fontId="17" fillId="0" borderId="0" xfId="0" applyFont="1" applyFill="1" applyBorder="1" applyAlignment="1" applyProtection="1">
      <alignment horizontal="center"/>
      <protection locked="0"/>
    </xf>
    <xf numFmtId="0" fontId="17" fillId="0" borderId="0" xfId="0" applyFont="1" applyAlignment="1" applyProtection="1">
      <alignment horizontal="center"/>
      <protection locked="0"/>
    </xf>
    <xf numFmtId="0" fontId="17" fillId="0" borderId="9" xfId="0" applyFont="1" applyBorder="1" applyAlignment="1" applyProtection="1">
      <alignment horizontal="center"/>
      <protection locked="0"/>
    </xf>
    <xf numFmtId="0" fontId="6" fillId="4" borderId="0" xfId="0" applyFont="1" applyFill="1" applyBorder="1" applyAlignment="1" applyProtection="1">
      <alignment horizontal="left" vertical="center"/>
    </xf>
    <xf numFmtId="0" fontId="21" fillId="4" borderId="0" xfId="0" applyFont="1" applyFill="1" applyBorder="1" applyAlignment="1" applyProtection="1">
      <alignment horizontal="center"/>
    </xf>
    <xf numFmtId="0" fontId="21" fillId="4" borderId="0" xfId="0" applyFont="1" applyFill="1" applyBorder="1" applyProtection="1"/>
    <xf numFmtId="0" fontId="21" fillId="4" borderId="3" xfId="0" applyFont="1" applyFill="1" applyBorder="1" applyProtection="1"/>
    <xf numFmtId="0" fontId="4" fillId="4" borderId="3" xfId="0" applyFont="1" applyFill="1" applyBorder="1" applyAlignment="1" applyProtection="1">
      <alignment horizontal="center"/>
    </xf>
    <xf numFmtId="0" fontId="4" fillId="4" borderId="3" xfId="0" applyFont="1" applyFill="1" applyBorder="1" applyAlignment="1" applyProtection="1">
      <alignment horizontal="right" vertical="center"/>
    </xf>
    <xf numFmtId="1" fontId="22" fillId="4" borderId="7" xfId="0" applyNumberFormat="1" applyFont="1" applyFill="1" applyBorder="1" applyAlignment="1" applyProtection="1">
      <alignment horizontal="right"/>
    </xf>
    <xf numFmtId="0" fontId="16" fillId="10" borderId="11" xfId="0" applyFont="1" applyFill="1" applyBorder="1" applyAlignment="1" applyProtection="1">
      <alignment horizontal="center" vertical="center"/>
    </xf>
    <xf numFmtId="0" fontId="16" fillId="10" borderId="11" xfId="0" applyFont="1" applyFill="1" applyBorder="1" applyAlignment="1" applyProtection="1">
      <alignment horizontal="centerContinuous" vertical="center"/>
    </xf>
    <xf numFmtId="0" fontId="16" fillId="10" borderId="4" xfId="0" applyFont="1" applyFill="1" applyBorder="1" applyAlignment="1" applyProtection="1">
      <alignment horizontal="centerContinuous" vertical="center"/>
    </xf>
    <xf numFmtId="0" fontId="16" fillId="10" borderId="0" xfId="0" applyFont="1" applyFill="1" applyBorder="1" applyAlignment="1" applyProtection="1">
      <alignment horizontal="centerContinuous" vertical="center"/>
    </xf>
    <xf numFmtId="0" fontId="16" fillId="10" borderId="13" xfId="0" applyFont="1" applyFill="1" applyBorder="1" applyAlignment="1" applyProtection="1">
      <alignment horizontal="centerContinuous" vertical="center"/>
    </xf>
    <xf numFmtId="0" fontId="16" fillId="10" borderId="14" xfId="0" applyFont="1" applyFill="1" applyBorder="1" applyAlignment="1" applyProtection="1">
      <alignment horizontal="centerContinuous" vertical="center"/>
    </xf>
    <xf numFmtId="0" fontId="17" fillId="0" borderId="0" xfId="0" applyFont="1" applyFill="1" applyBorder="1" applyAlignment="1" applyProtection="1">
      <alignment horizontal="right"/>
      <protection locked="0"/>
    </xf>
    <xf numFmtId="0" fontId="16" fillId="9" borderId="3" xfId="0" applyFont="1" applyFill="1" applyBorder="1" applyAlignment="1" applyProtection="1">
      <alignment horizontal="left"/>
    </xf>
    <xf numFmtId="0" fontId="16" fillId="9" borderId="1" xfId="0" applyFont="1" applyFill="1" applyBorder="1" applyAlignment="1" applyProtection="1">
      <alignment horizontal="left"/>
    </xf>
    <xf numFmtId="0" fontId="12" fillId="4" borderId="0" xfId="0" applyFont="1" applyFill="1" applyBorder="1" applyAlignment="1" applyProtection="1">
      <alignment horizontal="right" vertical="center"/>
    </xf>
    <xf numFmtId="0" fontId="27" fillId="4" borderId="0" xfId="0" applyFont="1" applyFill="1" applyBorder="1" applyAlignment="1" applyProtection="1">
      <alignment horizontal="right" vertical="center"/>
    </xf>
    <xf numFmtId="0" fontId="16" fillId="11" borderId="1" xfId="0" applyFont="1" applyFill="1" applyBorder="1" applyAlignment="1" applyProtection="1">
      <alignment horizontal="left"/>
    </xf>
    <xf numFmtId="0" fontId="16" fillId="11" borderId="3" xfId="0" applyFont="1" applyFill="1" applyBorder="1" applyAlignment="1" applyProtection="1">
      <alignment horizontal="left"/>
    </xf>
    <xf numFmtId="0" fontId="16" fillId="9" borderId="3" xfId="0" quotePrefix="1" applyFont="1" applyFill="1" applyBorder="1" applyAlignment="1" applyProtection="1">
      <alignment horizontal="left"/>
    </xf>
    <xf numFmtId="9" fontId="17" fillId="0" borderId="9" xfId="0" applyNumberFormat="1" applyFont="1" applyFill="1" applyBorder="1" applyAlignment="1" applyProtection="1">
      <protection locked="0"/>
    </xf>
    <xf numFmtId="0" fontId="16" fillId="10" borderId="10" xfId="0" applyFont="1" applyFill="1" applyBorder="1" applyAlignment="1" applyProtection="1">
      <alignment horizontal="centerContinuous" vertical="center"/>
    </xf>
    <xf numFmtId="0" fontId="16" fillId="10" borderId="12" xfId="0" applyFont="1" applyFill="1" applyBorder="1" applyAlignment="1" applyProtection="1">
      <alignment horizontal="centerContinuous" vertical="center"/>
    </xf>
    <xf numFmtId="0" fontId="23" fillId="2" borderId="36" xfId="0" applyFont="1" applyFill="1" applyBorder="1" applyAlignment="1">
      <alignment horizontal="center"/>
    </xf>
    <xf numFmtId="0" fontId="23" fillId="5" borderId="8" xfId="0" applyFont="1" applyFill="1" applyBorder="1" applyAlignment="1">
      <alignment horizontal="center"/>
    </xf>
    <xf numFmtId="0" fontId="23" fillId="2" borderId="8" xfId="0" applyFont="1" applyFill="1" applyBorder="1" applyAlignment="1">
      <alignment horizontal="center"/>
    </xf>
    <xf numFmtId="0" fontId="23" fillId="5" borderId="27" xfId="0" applyFont="1" applyFill="1" applyBorder="1" applyAlignment="1">
      <alignment horizontal="center"/>
    </xf>
    <xf numFmtId="0" fontId="24" fillId="5" borderId="0" xfId="0" quotePrefix="1" applyFont="1" applyFill="1" applyBorder="1" applyAlignment="1">
      <alignment horizontal="center"/>
    </xf>
    <xf numFmtId="0" fontId="24" fillId="2" borderId="0" xfId="0" quotePrefix="1" applyFont="1" applyFill="1" applyBorder="1" applyAlignment="1">
      <alignment horizontal="center"/>
    </xf>
    <xf numFmtId="0" fontId="23" fillId="2" borderId="0" xfId="0" quotePrefix="1" applyFont="1" applyFill="1" applyBorder="1" applyAlignment="1">
      <alignment horizontal="center"/>
    </xf>
    <xf numFmtId="0" fontId="23" fillId="5" borderId="0" xfId="0" quotePrefix="1" applyFont="1" applyFill="1" applyBorder="1" applyAlignment="1">
      <alignment horizontal="center"/>
    </xf>
    <xf numFmtId="0" fontId="16" fillId="9" borderId="38" xfId="0" applyFont="1" applyFill="1" applyBorder="1" applyAlignment="1" applyProtection="1">
      <alignment horizontal="left"/>
    </xf>
    <xf numFmtId="0" fontId="16" fillId="10" borderId="37" xfId="0" applyFont="1" applyFill="1" applyBorder="1" applyAlignment="1" applyProtection="1">
      <alignment horizontal="centerContinuous" vertical="center"/>
    </xf>
    <xf numFmtId="0" fontId="16" fillId="9" borderId="35" xfId="0" applyFont="1" applyFill="1" applyBorder="1" applyAlignment="1" applyProtection="1">
      <alignment horizontal="left"/>
    </xf>
    <xf numFmtId="164" fontId="28" fillId="0" borderId="0" xfId="0" applyNumberFormat="1" applyFont="1" applyFill="1" applyBorder="1" applyAlignment="1" applyProtection="1">
      <alignment horizontal="right"/>
    </xf>
    <xf numFmtId="0" fontId="16" fillId="12" borderId="11" xfId="0" applyFont="1" applyFill="1" applyBorder="1" applyAlignment="1" applyProtection="1">
      <alignment horizontal="center" vertical="center"/>
    </xf>
    <xf numFmtId="0" fontId="16" fillId="12" borderId="10" xfId="0" applyFont="1" applyFill="1" applyBorder="1" applyAlignment="1" applyProtection="1">
      <alignment horizontal="centerContinuous" vertical="center"/>
    </xf>
    <xf numFmtId="0" fontId="16" fillId="12" borderId="12" xfId="0" applyFont="1" applyFill="1" applyBorder="1" applyAlignment="1" applyProtection="1">
      <alignment horizontal="centerContinuous" vertical="center"/>
    </xf>
    <xf numFmtId="0" fontId="16" fillId="12" borderId="11" xfId="0" applyFont="1" applyFill="1" applyBorder="1" applyAlignment="1" applyProtection="1">
      <alignment horizontal="centerContinuous" vertical="center"/>
    </xf>
    <xf numFmtId="0" fontId="16" fillId="12" borderId="4" xfId="0" applyFont="1" applyFill="1" applyBorder="1" applyAlignment="1" applyProtection="1">
      <alignment horizontal="centerContinuous" vertical="center"/>
    </xf>
    <xf numFmtId="0" fontId="16" fillId="12" borderId="0" xfId="0" applyFont="1" applyFill="1" applyBorder="1" applyAlignment="1" applyProtection="1">
      <alignment horizontal="centerContinuous" vertical="center"/>
    </xf>
    <xf numFmtId="0" fontId="16" fillId="12" borderId="13" xfId="0" applyFont="1" applyFill="1" applyBorder="1" applyAlignment="1" applyProtection="1">
      <alignment horizontal="centerContinuous" vertical="center"/>
    </xf>
    <xf numFmtId="0" fontId="16" fillId="12" borderId="14" xfId="0" applyFont="1" applyFill="1" applyBorder="1" applyAlignment="1" applyProtection="1">
      <alignment horizontal="centerContinuous" vertical="center"/>
    </xf>
    <xf numFmtId="0" fontId="16" fillId="12" borderId="37" xfId="0" applyFont="1" applyFill="1" applyBorder="1" applyAlignment="1" applyProtection="1">
      <alignment horizontal="centerContinuous" vertical="center"/>
    </xf>
    <xf numFmtId="0" fontId="16" fillId="11" borderId="1" xfId="0" applyFont="1" applyFill="1" applyBorder="1" applyAlignment="1" applyProtection="1"/>
    <xf numFmtId="0" fontId="16" fillId="11" borderId="3" xfId="0" quotePrefix="1" applyFont="1" applyFill="1" applyBorder="1" applyAlignment="1" applyProtection="1">
      <alignment horizontal="left"/>
    </xf>
    <xf numFmtId="0" fontId="16" fillId="11" borderId="35" xfId="0" applyFont="1" applyFill="1" applyBorder="1" applyAlignment="1" applyProtection="1">
      <alignment horizontal="left"/>
    </xf>
    <xf numFmtId="0" fontId="16" fillId="11" borderId="38" xfId="0" applyFont="1" applyFill="1" applyBorder="1" applyAlignment="1" applyProtection="1">
      <alignment horizontal="left"/>
    </xf>
    <xf numFmtId="0" fontId="16" fillId="13" borderId="1" xfId="0" applyFont="1" applyFill="1" applyBorder="1" applyAlignment="1" applyProtection="1">
      <alignment horizontal="center"/>
    </xf>
    <xf numFmtId="0" fontId="16" fillId="13" borderId="35" xfId="0" applyFont="1" applyFill="1" applyBorder="1" applyAlignment="1" applyProtection="1">
      <alignment horizontal="left"/>
    </xf>
    <xf numFmtId="0" fontId="8" fillId="4" borderId="3" xfId="0" applyFont="1" applyFill="1" applyBorder="1" applyAlignment="1" applyProtection="1">
      <alignment horizontal="right" vertical="center"/>
    </xf>
    <xf numFmtId="0" fontId="16" fillId="14" borderId="3" xfId="0" applyFont="1" applyFill="1" applyBorder="1" applyAlignment="1" applyProtection="1">
      <alignment horizontal="left"/>
    </xf>
    <xf numFmtId="0" fontId="16" fillId="15" borderId="3" xfId="0" quotePrefix="1" applyFont="1" applyFill="1" applyBorder="1" applyAlignment="1" applyProtection="1">
      <alignment horizontal="left"/>
    </xf>
    <xf numFmtId="0" fontId="16" fillId="15" borderId="3" xfId="0" applyFont="1" applyFill="1" applyBorder="1" applyAlignment="1" applyProtection="1">
      <alignment horizontal="left"/>
    </xf>
    <xf numFmtId="0" fontId="16" fillId="15" borderId="2" xfId="0" applyFont="1" applyFill="1" applyBorder="1" applyAlignment="1" applyProtection="1">
      <alignment horizontal="left"/>
    </xf>
    <xf numFmtId="0" fontId="16" fillId="10" borderId="9" xfId="0" applyFont="1" applyFill="1" applyBorder="1" applyAlignment="1" applyProtection="1">
      <alignment horizontal="centerContinuous" vertical="center"/>
    </xf>
    <xf numFmtId="0" fontId="16" fillId="12" borderId="10" xfId="0" applyNumberFormat="1" applyFont="1" applyFill="1" applyBorder="1" applyAlignment="1" applyProtection="1">
      <alignment horizontal="centerContinuous" vertical="center"/>
    </xf>
    <xf numFmtId="0" fontId="16" fillId="12" borderId="12" xfId="0" applyNumberFormat="1" applyFont="1" applyFill="1" applyBorder="1" applyAlignment="1" applyProtection="1">
      <alignment horizontal="centerContinuous" vertical="center"/>
    </xf>
    <xf numFmtId="0" fontId="16" fillId="11" borderId="1" xfId="0" applyNumberFormat="1" applyFont="1" applyFill="1" applyBorder="1" applyAlignment="1" applyProtection="1">
      <alignment horizontal="left"/>
    </xf>
    <xf numFmtId="165" fontId="27" fillId="4" borderId="0" xfId="0" applyNumberFormat="1" applyFont="1" applyFill="1" applyBorder="1" applyAlignment="1" applyProtection="1">
      <alignment horizontal="right" vertical="center"/>
    </xf>
    <xf numFmtId="165" fontId="22" fillId="4" borderId="0" xfId="0" applyNumberFormat="1" applyFont="1" applyFill="1" applyBorder="1" applyAlignment="1" applyProtection="1">
      <alignment horizontal="right"/>
    </xf>
    <xf numFmtId="165" fontId="17" fillId="0" borderId="0" xfId="0" applyNumberFormat="1" applyFont="1" applyProtection="1">
      <protection locked="0"/>
    </xf>
    <xf numFmtId="0" fontId="17" fillId="0" borderId="4" xfId="0" applyFont="1" applyFill="1" applyBorder="1" applyAlignment="1" applyProtection="1">
      <alignment horizontal="right"/>
      <protection locked="0"/>
    </xf>
    <xf numFmtId="0" fontId="17" fillId="0" borderId="11" xfId="0" applyFont="1" applyFill="1" applyBorder="1" applyAlignment="1" applyProtection="1">
      <alignment horizontal="right"/>
      <protection locked="0"/>
    </xf>
    <xf numFmtId="0" fontId="17" fillId="0" borderId="9" xfId="0" applyFont="1" applyFill="1" applyBorder="1" applyAlignment="1" applyProtection="1">
      <alignment horizontal="right"/>
      <protection locked="0"/>
    </xf>
    <xf numFmtId="0" fontId="17" fillId="0" borderId="39" xfId="0" applyFont="1" applyFill="1" applyBorder="1" applyAlignment="1" applyProtection="1">
      <alignment horizontal="right"/>
      <protection locked="0"/>
    </xf>
    <xf numFmtId="1" fontId="20" fillId="0" borderId="5" xfId="0" applyNumberFormat="1" applyFont="1" applyFill="1" applyBorder="1" applyAlignment="1" applyProtection="1">
      <alignment horizontal="right"/>
    </xf>
    <xf numFmtId="0" fontId="16" fillId="14" borderId="41" xfId="0" quotePrefix="1" applyFont="1" applyFill="1" applyBorder="1" applyAlignment="1" applyProtection="1">
      <alignment horizontal="left"/>
    </xf>
    <xf numFmtId="0" fontId="16" fillId="14" borderId="42" xfId="0" quotePrefix="1" applyFont="1" applyFill="1" applyBorder="1" applyAlignment="1" applyProtection="1">
      <alignment horizontal="left"/>
    </xf>
    <xf numFmtId="0" fontId="17" fillId="0" borderId="43" xfId="0" applyFont="1" applyFill="1" applyBorder="1" applyAlignment="1" applyProtection="1">
      <alignment horizontal="right"/>
      <protection locked="0"/>
    </xf>
    <xf numFmtId="0" fontId="17" fillId="0" borderId="44" xfId="0" applyFont="1" applyFill="1" applyBorder="1" applyAlignment="1" applyProtection="1">
      <alignment horizontal="right"/>
      <protection locked="0"/>
    </xf>
    <xf numFmtId="165" fontId="20" fillId="0" borderId="9" xfId="0" applyNumberFormat="1" applyFont="1" applyFill="1" applyBorder="1" applyAlignment="1" applyProtection="1">
      <alignment horizontal="right"/>
    </xf>
    <xf numFmtId="0" fontId="16" fillId="10" borderId="45" xfId="0" applyFont="1" applyFill="1" applyBorder="1" applyAlignment="1" applyProtection="1">
      <alignment horizontal="centerContinuous" vertical="center"/>
    </xf>
    <xf numFmtId="0" fontId="16" fillId="16" borderId="4" xfId="0" applyFont="1" applyFill="1" applyBorder="1" applyAlignment="1" applyProtection="1">
      <alignment horizontal="centerContinuous" vertical="center"/>
    </xf>
    <xf numFmtId="0" fontId="16" fillId="16" borderId="0" xfId="0" applyFont="1" applyFill="1" applyBorder="1" applyAlignment="1" applyProtection="1">
      <alignment horizontal="centerContinuous" vertical="center"/>
    </xf>
    <xf numFmtId="0" fontId="16" fillId="16" borderId="45" xfId="0" applyFont="1" applyFill="1" applyBorder="1" applyAlignment="1" applyProtection="1">
      <alignment horizontal="centerContinuous" vertical="center"/>
    </xf>
    <xf numFmtId="0" fontId="16" fillId="16" borderId="40" xfId="0" applyFont="1" applyFill="1" applyBorder="1" applyAlignment="1" applyProtection="1">
      <alignment horizontal="center" vertical="center"/>
    </xf>
    <xf numFmtId="0" fontId="16" fillId="12" borderId="45" xfId="0" applyFont="1" applyFill="1" applyBorder="1" applyAlignment="1" applyProtection="1">
      <alignment horizontal="centerContinuous" vertical="center"/>
    </xf>
    <xf numFmtId="0" fontId="16" fillId="17" borderId="4" xfId="0" applyFont="1" applyFill="1" applyBorder="1" applyAlignment="1" applyProtection="1">
      <alignment horizontal="centerContinuous" vertical="center"/>
    </xf>
    <xf numFmtId="0" fontId="16" fillId="17" borderId="0" xfId="0" applyFont="1" applyFill="1" applyBorder="1" applyAlignment="1" applyProtection="1">
      <alignment horizontal="centerContinuous" vertical="center"/>
    </xf>
    <xf numFmtId="0" fontId="16" fillId="17" borderId="40" xfId="0" applyFont="1" applyFill="1" applyBorder="1" applyAlignment="1" applyProtection="1">
      <alignment horizontal="center" vertical="center"/>
    </xf>
    <xf numFmtId="0" fontId="17" fillId="0" borderId="22" xfId="0" applyFont="1" applyBorder="1" applyAlignment="1" applyProtection="1">
      <alignment horizontal="left"/>
      <protection locked="0"/>
    </xf>
    <xf numFmtId="0" fontId="17" fillId="0" borderId="9" xfId="0" applyFont="1" applyBorder="1" applyAlignment="1" applyProtection="1">
      <alignment horizontal="left"/>
      <protection locked="0"/>
    </xf>
    <xf numFmtId="0" fontId="17" fillId="0" borderId="0" xfId="0" applyFont="1" applyAlignment="1" applyProtection="1">
      <alignment horizontal="left"/>
      <protection locked="0"/>
    </xf>
    <xf numFmtId="0" fontId="8" fillId="4" borderId="3"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16" fillId="10" borderId="22" xfId="0" applyFont="1" applyFill="1" applyBorder="1" applyAlignment="1" applyProtection="1">
      <alignment horizontal="center" vertical="center"/>
    </xf>
    <xf numFmtId="0" fontId="17" fillId="0" borderId="4" xfId="0" applyNumberFormat="1" applyFont="1" applyFill="1" applyBorder="1" applyAlignment="1" applyProtection="1">
      <alignment horizontal="center"/>
      <protection locked="0"/>
    </xf>
    <xf numFmtId="0" fontId="21" fillId="4" borderId="0" xfId="0" applyNumberFormat="1" applyFont="1" applyFill="1" applyBorder="1" applyAlignment="1" applyProtection="1">
      <alignment horizontal="center"/>
    </xf>
    <xf numFmtId="0" fontId="8" fillId="4" borderId="3" xfId="0" applyNumberFormat="1" applyFont="1" applyFill="1" applyBorder="1" applyAlignment="1" applyProtection="1">
      <alignment horizontal="center" vertical="center"/>
    </xf>
    <xf numFmtId="0" fontId="17" fillId="0" borderId="0" xfId="0" applyNumberFormat="1" applyFont="1" applyAlignment="1" applyProtection="1">
      <alignment horizontal="center"/>
      <protection locked="0"/>
    </xf>
    <xf numFmtId="0" fontId="10" fillId="0" borderId="0" xfId="2" applyFont="1" applyAlignment="1">
      <alignment horizontal="right"/>
    </xf>
    <xf numFmtId="0" fontId="10" fillId="0" borderId="0" xfId="2" applyFont="1"/>
    <xf numFmtId="0" fontId="26" fillId="0" borderId="0" xfId="2" applyFont="1"/>
    <xf numFmtId="0" fontId="24" fillId="5" borderId="8" xfId="0" quotePrefix="1" applyFont="1" applyFill="1" applyBorder="1" applyAlignment="1">
      <alignment horizontal="center"/>
    </xf>
    <xf numFmtId="0" fontId="16" fillId="12" borderId="11" xfId="0" applyFont="1" applyFill="1" applyBorder="1" applyAlignment="1" applyProtection="1">
      <alignment vertical="center"/>
    </xf>
    <xf numFmtId="0" fontId="16" fillId="12" borderId="22" xfId="0" applyFont="1" applyFill="1" applyBorder="1" applyAlignment="1" applyProtection="1">
      <alignment vertical="center"/>
    </xf>
    <xf numFmtId="0" fontId="16" fillId="14" borderId="2" xfId="0" applyFont="1" applyFill="1" applyBorder="1" applyAlignment="1" applyProtection="1">
      <alignment horizontal="left"/>
    </xf>
    <xf numFmtId="9" fontId="17" fillId="0" borderId="22" xfId="0" applyNumberFormat="1" applyFont="1" applyFill="1" applyBorder="1" applyAlignment="1" applyProtection="1">
      <alignment horizontal="right"/>
      <protection locked="0"/>
    </xf>
    <xf numFmtId="9" fontId="17" fillId="0" borderId="9" xfId="0" applyNumberFormat="1" applyFont="1" applyFill="1" applyBorder="1" applyAlignment="1" applyProtection="1">
      <alignment horizontal="right"/>
      <protection locked="0"/>
    </xf>
    <xf numFmtId="0" fontId="29" fillId="0" borderId="0" xfId="1" applyFont="1" applyAlignment="1" applyProtection="1"/>
    <xf numFmtId="0" fontId="30" fillId="4" borderId="0" xfId="0" applyFont="1" applyFill="1" applyBorder="1" applyAlignment="1" applyProtection="1">
      <alignment horizontal="left" vertical="center"/>
    </xf>
    <xf numFmtId="0" fontId="31" fillId="4" borderId="3" xfId="0" applyFont="1" applyFill="1" applyBorder="1" applyAlignment="1" applyProtection="1">
      <alignment horizontal="left" vertical="center"/>
    </xf>
    <xf numFmtId="0" fontId="32" fillId="10" borderId="10" xfId="0" applyFont="1" applyFill="1" applyBorder="1" applyAlignment="1" applyProtection="1">
      <alignment vertical="center"/>
    </xf>
    <xf numFmtId="0" fontId="32" fillId="12" borderId="10" xfId="0" applyFont="1" applyFill="1" applyBorder="1" applyAlignment="1" applyProtection="1">
      <alignment vertical="center"/>
    </xf>
    <xf numFmtId="0" fontId="29" fillId="0" borderId="0" xfId="0" applyFont="1" applyProtection="1">
      <protection locked="0"/>
    </xf>
    <xf numFmtId="0" fontId="16" fillId="16" borderId="40" xfId="0" applyFont="1" applyFill="1" applyBorder="1" applyAlignment="1" applyProtection="1">
      <alignment horizontal="centerContinuous" vertical="center"/>
    </xf>
  </cellXfs>
  <cellStyles count="3">
    <cellStyle name="Hyperlink" xfId="1" builtinId="8"/>
    <cellStyle name="Normal" xfId="0" builtinId="0"/>
    <cellStyle name="Normal 2" xfId="2" xr:uid="{00000000-0005-0000-0000-000002000000}"/>
  </cellStyles>
  <dxfs count="136">
    <dxf>
      <font>
        <condense val="0"/>
        <extend val="0"/>
        <color indexed="23"/>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FFCCFF"/>
      <rgbColor rgb="00CC9900"/>
      <rgbColor rgb="00FFFFCC"/>
      <rgbColor rgb="00CCECFF"/>
      <rgbColor rgb="003333CC"/>
      <rgbColor rgb="0099CCFF"/>
      <rgbColor rgb="00CCCCFF"/>
      <rgbColor rgb="00EAEAEA"/>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FF"/>
      <color rgb="FFCCCCFF"/>
      <color rgb="FF0000FF"/>
      <color rgb="FF969696"/>
      <color rgb="FFB2B2B2"/>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6227" cy="4301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236393</xdr:colOff>
      <xdr:row>0</xdr:row>
      <xdr:rowOff>430149</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V/Dropbox/Biz%20Side%20Projects/FantasyCube/_Spreadsheets/FantasyCube%20Macro%20from%20Yahoo%20Dat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50903proj"/>
      <sheetName val="20150812proj"/>
      <sheetName val="20150810"/>
      <sheetName val="20150810act"/>
      <sheetName val="20160727act"/>
      <sheetName val="20160727proj"/>
      <sheetName val="20160823act"/>
      <sheetName val="20160823proj"/>
      <sheetName val="20160829act"/>
      <sheetName val="20160829proj"/>
      <sheetName val="2013IDP"/>
      <sheetName val="2013IDPcopy"/>
      <sheetName val="SoS"/>
      <sheetName val="DEF"/>
      <sheetName val="2014IDP"/>
      <sheetName val="Byes"/>
      <sheetName val="2014IDP-20150829"/>
      <sheetName val="20160727actuals"/>
      <sheetName val="20160727p"/>
      <sheetName val="20160823a"/>
      <sheetName val="20160823p"/>
      <sheetName val="20160829a"/>
      <sheetName val="20160829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A2" t="str">
            <v>ARI</v>
          </cell>
          <cell r="B2">
            <v>9</v>
          </cell>
        </row>
        <row r="3">
          <cell r="A3" t="str">
            <v>ATL</v>
          </cell>
          <cell r="B3">
            <v>11</v>
          </cell>
        </row>
        <row r="4">
          <cell r="A4" t="str">
            <v>BAL</v>
          </cell>
          <cell r="B4">
            <v>8</v>
          </cell>
        </row>
        <row r="5">
          <cell r="A5" t="str">
            <v>BUF</v>
          </cell>
          <cell r="B5">
            <v>10</v>
          </cell>
        </row>
        <row r="6">
          <cell r="A6" t="str">
            <v>CAR</v>
          </cell>
          <cell r="B6">
            <v>7</v>
          </cell>
        </row>
        <row r="7">
          <cell r="A7" t="str">
            <v>CHI</v>
          </cell>
          <cell r="B7">
            <v>9</v>
          </cell>
        </row>
        <row r="8">
          <cell r="A8" t="str">
            <v>CIN</v>
          </cell>
          <cell r="B8">
            <v>9</v>
          </cell>
        </row>
        <row r="9">
          <cell r="A9" t="str">
            <v>CLE</v>
          </cell>
          <cell r="B9">
            <v>13</v>
          </cell>
        </row>
        <row r="10">
          <cell r="A10" t="str">
            <v>DAL</v>
          </cell>
          <cell r="B10">
            <v>7</v>
          </cell>
        </row>
        <row r="11">
          <cell r="A11" t="str">
            <v>DEN</v>
          </cell>
          <cell r="B11">
            <v>11</v>
          </cell>
        </row>
        <row r="12">
          <cell r="A12" t="str">
            <v>DET</v>
          </cell>
          <cell r="B12">
            <v>10</v>
          </cell>
        </row>
        <row r="13">
          <cell r="A13" t="str">
            <v>GB</v>
          </cell>
          <cell r="B13">
            <v>4</v>
          </cell>
        </row>
        <row r="14">
          <cell r="A14" t="str">
            <v>HOU</v>
          </cell>
          <cell r="B14">
            <v>9</v>
          </cell>
        </row>
        <row r="15">
          <cell r="A15" t="str">
            <v>IND</v>
          </cell>
          <cell r="B15">
            <v>10</v>
          </cell>
        </row>
        <row r="16">
          <cell r="A16" t="str">
            <v>JAC</v>
          </cell>
          <cell r="B16">
            <v>5</v>
          </cell>
        </row>
        <row r="17">
          <cell r="A17" t="str">
            <v>KC</v>
          </cell>
          <cell r="B17">
            <v>5</v>
          </cell>
        </row>
        <row r="18">
          <cell r="A18" t="str">
            <v>LA</v>
          </cell>
          <cell r="B18">
            <v>8</v>
          </cell>
        </row>
        <row r="19">
          <cell r="A19" t="str">
            <v>MIA</v>
          </cell>
          <cell r="B19">
            <v>8</v>
          </cell>
        </row>
        <row r="20">
          <cell r="A20" t="str">
            <v>MIN</v>
          </cell>
          <cell r="B20">
            <v>6</v>
          </cell>
        </row>
        <row r="21">
          <cell r="A21" t="str">
            <v>NE</v>
          </cell>
          <cell r="B21">
            <v>9</v>
          </cell>
        </row>
        <row r="22">
          <cell r="A22" t="str">
            <v>NO</v>
          </cell>
          <cell r="B22">
            <v>5</v>
          </cell>
        </row>
        <row r="23">
          <cell r="A23" t="str">
            <v>NYG</v>
          </cell>
          <cell r="B23">
            <v>8</v>
          </cell>
        </row>
        <row r="24">
          <cell r="A24" t="str">
            <v>NYJ</v>
          </cell>
          <cell r="B24">
            <v>11</v>
          </cell>
        </row>
        <row r="25">
          <cell r="A25" t="str">
            <v>OAK</v>
          </cell>
          <cell r="B25">
            <v>10</v>
          </cell>
        </row>
        <row r="26">
          <cell r="A26" t="str">
            <v>PHI</v>
          </cell>
          <cell r="B26">
            <v>4</v>
          </cell>
        </row>
        <row r="27">
          <cell r="A27" t="str">
            <v>PIT</v>
          </cell>
          <cell r="B27">
            <v>8</v>
          </cell>
        </row>
        <row r="28">
          <cell r="A28" t="str">
            <v>SD</v>
          </cell>
          <cell r="B28">
            <v>11</v>
          </cell>
        </row>
        <row r="29">
          <cell r="A29" t="str">
            <v>SEA</v>
          </cell>
          <cell r="B29">
            <v>5</v>
          </cell>
        </row>
        <row r="30">
          <cell r="A30" t="str">
            <v>SF</v>
          </cell>
          <cell r="B30">
            <v>8</v>
          </cell>
        </row>
        <row r="31">
          <cell r="A31" t="str">
            <v>TB</v>
          </cell>
          <cell r="B31">
            <v>6</v>
          </cell>
        </row>
        <row r="32">
          <cell r="A32" t="str">
            <v>TEN</v>
          </cell>
          <cell r="B32">
            <v>13</v>
          </cell>
        </row>
        <row r="33">
          <cell r="A33" t="str">
            <v>WAS</v>
          </cell>
          <cell r="B33">
            <v>9</v>
          </cell>
        </row>
      </sheetData>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sports.yahoo.com/nfl/players/27556/news" TargetMode="External"/><Relationship Id="rId299" Type="http://schemas.openxmlformats.org/officeDocument/2006/relationships/hyperlink" Target="https://sports.yahoo.com/nfl/players/28718/news" TargetMode="External"/><Relationship Id="rId303" Type="http://schemas.openxmlformats.org/officeDocument/2006/relationships/hyperlink" Target="https://sports.yahoo.com/nfl/players/27826/news" TargetMode="External"/><Relationship Id="rId21" Type="http://schemas.openxmlformats.org/officeDocument/2006/relationships/hyperlink" Target="https://sports.yahoo.com/nfl/players/7177/news" TargetMode="External"/><Relationship Id="rId42" Type="http://schemas.openxmlformats.org/officeDocument/2006/relationships/hyperlink" Target="https://sports.yahoo.com/nfl/players/29307/news" TargetMode="External"/><Relationship Id="rId63" Type="http://schemas.openxmlformats.org/officeDocument/2006/relationships/hyperlink" Target="https://sports.yahoo.com/nfl/players/24017/news" TargetMode="External"/><Relationship Id="rId84" Type="http://schemas.openxmlformats.org/officeDocument/2006/relationships/hyperlink" Target="https://sports.yahoo.com/nfl/players/28408/news" TargetMode="External"/><Relationship Id="rId138" Type="http://schemas.openxmlformats.org/officeDocument/2006/relationships/hyperlink" Target="https://sports.yahoo.com/nfl/players/28691/news" TargetMode="External"/><Relationship Id="rId159" Type="http://schemas.openxmlformats.org/officeDocument/2006/relationships/hyperlink" Target="https://sports.yahoo.com/nfl/players/30132/news" TargetMode="External"/><Relationship Id="rId324" Type="http://schemas.openxmlformats.org/officeDocument/2006/relationships/hyperlink" Target="https://sports.yahoo.com/nfl/players/24834/news" TargetMode="External"/><Relationship Id="rId345" Type="http://schemas.openxmlformats.org/officeDocument/2006/relationships/hyperlink" Target="https://sports.yahoo.com/nfl/players/28115/news" TargetMode="External"/><Relationship Id="rId170" Type="http://schemas.openxmlformats.org/officeDocument/2006/relationships/hyperlink" Target="https://sports.yahoo.com/nfl/players/30423/news" TargetMode="External"/><Relationship Id="rId191" Type="http://schemas.openxmlformats.org/officeDocument/2006/relationships/hyperlink" Target="https://sports.yahoo.com/nfl/players/5967/news" TargetMode="External"/><Relationship Id="rId205" Type="http://schemas.openxmlformats.org/officeDocument/2006/relationships/hyperlink" Target="https://sports.yahoo.com/nfl/players/27597/news" TargetMode="External"/><Relationship Id="rId226" Type="http://schemas.openxmlformats.org/officeDocument/2006/relationships/hyperlink" Target="https://sports.yahoo.com/nfl/players/30995/news" TargetMode="External"/><Relationship Id="rId247" Type="http://schemas.openxmlformats.org/officeDocument/2006/relationships/hyperlink" Target="https://sports.yahoo.com/nfl/players/29070/news" TargetMode="External"/><Relationship Id="rId107" Type="http://schemas.openxmlformats.org/officeDocument/2006/relationships/hyperlink" Target="https://sports.yahoo.com/nfl/players/28014/news" TargetMode="External"/><Relationship Id="rId268" Type="http://schemas.openxmlformats.org/officeDocument/2006/relationships/hyperlink" Target="https://sports.yahoo.com/nfl/players/29288/news" TargetMode="External"/><Relationship Id="rId289" Type="http://schemas.openxmlformats.org/officeDocument/2006/relationships/hyperlink" Target="https://sports.yahoo.com/nfl/players/30158/news" TargetMode="External"/><Relationship Id="rId11" Type="http://schemas.openxmlformats.org/officeDocument/2006/relationships/hyperlink" Target="https://sports.yahoo.com/nfl/players/29369/news" TargetMode="External"/><Relationship Id="rId32" Type="http://schemas.openxmlformats.org/officeDocument/2006/relationships/hyperlink" Target="https://sports.yahoo.com/nfl/players/30199/news" TargetMode="External"/><Relationship Id="rId53" Type="http://schemas.openxmlformats.org/officeDocument/2006/relationships/hyperlink" Target="https://sports.yahoo.com/nfl/players/27535/news" TargetMode="External"/><Relationship Id="rId74" Type="http://schemas.openxmlformats.org/officeDocument/2006/relationships/hyperlink" Target="https://sports.yahoo.com/nfl/players/29405/news" TargetMode="External"/><Relationship Id="rId128" Type="http://schemas.openxmlformats.org/officeDocument/2006/relationships/hyperlink" Target="https://sports.yahoo.com/nfl/players/9274/news" TargetMode="External"/><Relationship Id="rId149" Type="http://schemas.openxmlformats.org/officeDocument/2006/relationships/hyperlink" Target="https://sports.yahoo.com/nfl/players/24062/news" TargetMode="External"/><Relationship Id="rId314" Type="http://schemas.openxmlformats.org/officeDocument/2006/relationships/hyperlink" Target="https://sports.yahoo.com/nfl/players/28582/news" TargetMode="External"/><Relationship Id="rId335" Type="http://schemas.openxmlformats.org/officeDocument/2006/relationships/hyperlink" Target="https://sports.yahoo.com/nfl/players/31171/news" TargetMode="External"/><Relationship Id="rId356" Type="http://schemas.openxmlformats.org/officeDocument/2006/relationships/vmlDrawing" Target="../drawings/vmlDrawing1.vml"/><Relationship Id="rId5" Type="http://schemas.openxmlformats.org/officeDocument/2006/relationships/hyperlink" Target="https://sports.yahoo.com/nfl/players/25785/news" TargetMode="External"/><Relationship Id="rId95" Type="http://schemas.openxmlformats.org/officeDocument/2006/relationships/hyperlink" Target="https://sports.yahoo.com/nfl/players/8285/news" TargetMode="External"/><Relationship Id="rId160" Type="http://schemas.openxmlformats.org/officeDocument/2006/relationships/hyperlink" Target="https://sports.yahoo.com/nfl/players/27566/news" TargetMode="External"/><Relationship Id="rId181" Type="http://schemas.openxmlformats.org/officeDocument/2006/relationships/hyperlink" Target="https://sports.yahoo.com/nfl/players/30552/news" TargetMode="External"/><Relationship Id="rId216" Type="http://schemas.openxmlformats.org/officeDocument/2006/relationships/hyperlink" Target="https://sports.yahoo.com/nfl/players/30227/news" TargetMode="External"/><Relationship Id="rId237" Type="http://schemas.openxmlformats.org/officeDocument/2006/relationships/hyperlink" Target="https://sports.yahoo.com/nfl/players/27634/news" TargetMode="External"/><Relationship Id="rId258" Type="http://schemas.openxmlformats.org/officeDocument/2006/relationships/hyperlink" Target="https://sports.yahoo.com/nfl/players/29560/news" TargetMode="External"/><Relationship Id="rId279" Type="http://schemas.openxmlformats.org/officeDocument/2006/relationships/hyperlink" Target="https://sports.yahoo.com/nfl/players/31129/news" TargetMode="External"/><Relationship Id="rId22" Type="http://schemas.openxmlformats.org/officeDocument/2006/relationships/hyperlink" Target="https://sports.yahoo.com/nfl/players/30972/news" TargetMode="External"/><Relationship Id="rId43" Type="http://schemas.openxmlformats.org/officeDocument/2006/relationships/hyperlink" Target="https://sports.yahoo.com/nfl/players/27624/news" TargetMode="External"/><Relationship Id="rId64" Type="http://schemas.openxmlformats.org/officeDocument/2006/relationships/hyperlink" Target="https://sports.yahoo.com/nfl/players/27591/news" TargetMode="External"/><Relationship Id="rId118" Type="http://schemas.openxmlformats.org/officeDocument/2006/relationships/hyperlink" Target="https://sports.yahoo.com/nfl/players/30197/news" TargetMode="External"/><Relationship Id="rId139" Type="http://schemas.openxmlformats.org/officeDocument/2006/relationships/hyperlink" Target="https://sports.yahoo.com/nfl/players/9496/news" TargetMode="External"/><Relationship Id="rId290" Type="http://schemas.openxmlformats.org/officeDocument/2006/relationships/hyperlink" Target="https://sports.yahoo.com/nfl/players/29855/news" TargetMode="External"/><Relationship Id="rId304" Type="http://schemas.openxmlformats.org/officeDocument/2006/relationships/hyperlink" Target="https://sports.yahoo.com/nfl/players/29420/news" TargetMode="External"/><Relationship Id="rId325" Type="http://schemas.openxmlformats.org/officeDocument/2006/relationships/hyperlink" Target="https://sports.yahoo.com/nfl/players/26729/news" TargetMode="External"/><Relationship Id="rId346" Type="http://schemas.openxmlformats.org/officeDocument/2006/relationships/hyperlink" Target="https://sports.yahoo.com/nfl/players/29319/news" TargetMode="External"/><Relationship Id="rId85" Type="http://schemas.openxmlformats.org/officeDocument/2006/relationships/hyperlink" Target="https://sports.yahoo.com/nfl/players/25807/news" TargetMode="External"/><Relationship Id="rId150" Type="http://schemas.openxmlformats.org/officeDocument/2006/relationships/hyperlink" Target="https://sports.yahoo.com/nfl/players/6791/news" TargetMode="External"/><Relationship Id="rId171" Type="http://schemas.openxmlformats.org/officeDocument/2006/relationships/hyperlink" Target="https://sports.yahoo.com/nfl/players/30142/news" TargetMode="External"/><Relationship Id="rId192" Type="http://schemas.openxmlformats.org/officeDocument/2006/relationships/hyperlink" Target="https://sports.yahoo.com/nfl/players/31017/news" TargetMode="External"/><Relationship Id="rId206" Type="http://schemas.openxmlformats.org/officeDocument/2006/relationships/hyperlink" Target="https://sports.yahoo.com/nfl/players/24318/news" TargetMode="External"/><Relationship Id="rId227" Type="http://schemas.openxmlformats.org/officeDocument/2006/relationships/hyperlink" Target="https://sports.yahoo.com/nfl/players/30494/news" TargetMode="External"/><Relationship Id="rId248" Type="http://schemas.openxmlformats.org/officeDocument/2006/relationships/hyperlink" Target="https://sports.yahoo.com/nfl/players/31056/news" TargetMode="External"/><Relationship Id="rId269" Type="http://schemas.openxmlformats.org/officeDocument/2006/relationships/hyperlink" Target="https://sports.yahoo.com/nfl/players/28214/news" TargetMode="External"/><Relationship Id="rId12" Type="http://schemas.openxmlformats.org/officeDocument/2006/relationships/hyperlink" Target="https://sports.yahoo.com/nfl/players/6770/news" TargetMode="External"/><Relationship Id="rId33" Type="http://schemas.openxmlformats.org/officeDocument/2006/relationships/hyperlink" Target="https://sports.yahoo.com/nfl/players/6760/news" TargetMode="External"/><Relationship Id="rId108" Type="http://schemas.openxmlformats.org/officeDocument/2006/relationships/hyperlink" Target="https://sports.yahoo.com/nfl/players/27567/news" TargetMode="External"/><Relationship Id="rId129" Type="http://schemas.openxmlformats.org/officeDocument/2006/relationships/hyperlink" Target="https://sports.yahoo.com/nfl/players/24851/news" TargetMode="External"/><Relationship Id="rId280" Type="http://schemas.openxmlformats.org/officeDocument/2006/relationships/hyperlink" Target="https://sports.yahoo.com/nfl/players/24932/news" TargetMode="External"/><Relationship Id="rId315" Type="http://schemas.openxmlformats.org/officeDocument/2006/relationships/hyperlink" Target="https://sports.yahoo.com/nfl/players/31144/news" TargetMode="External"/><Relationship Id="rId336" Type="http://schemas.openxmlformats.org/officeDocument/2006/relationships/hyperlink" Target="https://sports.yahoo.com/nfl/players/25234/news" TargetMode="External"/><Relationship Id="rId357" Type="http://schemas.openxmlformats.org/officeDocument/2006/relationships/comments" Target="../comments1.xml"/><Relationship Id="rId54" Type="http://schemas.openxmlformats.org/officeDocument/2006/relationships/hyperlink" Target="https://sports.yahoo.com/nfl/players/29399/news" TargetMode="External"/><Relationship Id="rId75" Type="http://schemas.openxmlformats.org/officeDocument/2006/relationships/hyperlink" Target="https://sports.yahoo.com/nfl/players/28537/news" TargetMode="External"/><Relationship Id="rId96" Type="http://schemas.openxmlformats.org/officeDocument/2006/relationships/hyperlink" Target="https://sports.yahoo.com/nfl/players/30118/news" TargetMode="External"/><Relationship Id="rId140" Type="http://schemas.openxmlformats.org/officeDocument/2006/relationships/hyperlink" Target="https://sports.yahoo.com/nfl/players/27789/news" TargetMode="External"/><Relationship Id="rId161" Type="http://schemas.openxmlformats.org/officeDocument/2006/relationships/hyperlink" Target="https://sports.yahoo.com/nfl/players/27299/news" TargetMode="External"/><Relationship Id="rId182" Type="http://schemas.openxmlformats.org/officeDocument/2006/relationships/hyperlink" Target="https://sports.yahoo.com/nfl/players/28026/news" TargetMode="External"/><Relationship Id="rId217" Type="http://schemas.openxmlformats.org/officeDocument/2006/relationships/hyperlink" Target="https://sports.yahoo.com/nfl/players/28547/news" TargetMode="External"/><Relationship Id="rId6" Type="http://schemas.openxmlformats.org/officeDocument/2006/relationships/hyperlink" Target="https://sports.yahoo.com/nfl/players/29236/news" TargetMode="External"/><Relationship Id="rId238" Type="http://schemas.openxmlformats.org/officeDocument/2006/relationships/hyperlink" Target="https://sports.yahoo.com/nfl/players/25828/news" TargetMode="External"/><Relationship Id="rId259" Type="http://schemas.openxmlformats.org/officeDocument/2006/relationships/hyperlink" Target="https://sports.yahoo.com/nfl/players/29324/news" TargetMode="External"/><Relationship Id="rId23" Type="http://schemas.openxmlformats.org/officeDocument/2006/relationships/hyperlink" Target="https://sports.yahoo.com/nfl/players/30180/news" TargetMode="External"/><Relationship Id="rId119" Type="http://schemas.openxmlformats.org/officeDocument/2006/relationships/hyperlink" Target="https://sports.yahoo.com/nfl/players/28697/news" TargetMode="External"/><Relationship Id="rId270" Type="http://schemas.openxmlformats.org/officeDocument/2006/relationships/hyperlink" Target="https://sports.yahoo.com/nfl/players/26652/news" TargetMode="External"/><Relationship Id="rId291" Type="http://schemas.openxmlformats.org/officeDocument/2006/relationships/hyperlink" Target="https://sports.yahoo.com/nfl/players/29397/news" TargetMode="External"/><Relationship Id="rId305" Type="http://schemas.openxmlformats.org/officeDocument/2006/relationships/hyperlink" Target="https://sports.yahoo.com/nfl/players/25838/news" TargetMode="External"/><Relationship Id="rId326" Type="http://schemas.openxmlformats.org/officeDocument/2006/relationships/hyperlink" Target="https://sports.yahoo.com/nfl/players/29406/news" TargetMode="External"/><Relationship Id="rId347" Type="http://schemas.openxmlformats.org/officeDocument/2006/relationships/hyperlink" Target="https://sports.yahoo.com/nfl/players/24942/news" TargetMode="External"/><Relationship Id="rId44" Type="http://schemas.openxmlformats.org/officeDocument/2006/relationships/hyperlink" Target="https://sports.yahoo.com/nfl/players/25105/news" TargetMode="External"/><Relationship Id="rId65" Type="http://schemas.openxmlformats.org/officeDocument/2006/relationships/hyperlink" Target="https://sports.yahoo.com/nfl/players/25876/news" TargetMode="External"/><Relationship Id="rId86" Type="http://schemas.openxmlformats.org/officeDocument/2006/relationships/hyperlink" Target="https://sports.yahoo.com/nfl/players/27548/news" TargetMode="External"/><Relationship Id="rId130" Type="http://schemas.openxmlformats.org/officeDocument/2006/relationships/hyperlink" Target="https://sports.yahoo.com/nfl/players/25681/news" TargetMode="External"/><Relationship Id="rId151" Type="http://schemas.openxmlformats.org/officeDocument/2006/relationships/hyperlink" Target="https://sports.yahoo.com/nfl/players/8263/news" TargetMode="External"/><Relationship Id="rId172" Type="http://schemas.openxmlformats.org/officeDocument/2006/relationships/hyperlink" Target="https://sports.yahoo.com/nfl/players/31075/news" TargetMode="External"/><Relationship Id="rId193" Type="http://schemas.openxmlformats.org/officeDocument/2006/relationships/hyperlink" Target="https://sports.yahoo.com/nfl/players/30195/news" TargetMode="External"/><Relationship Id="rId207" Type="http://schemas.openxmlformats.org/officeDocument/2006/relationships/hyperlink" Target="https://sports.yahoo.com/nfl/players/28234/news" TargetMode="External"/><Relationship Id="rId228" Type="http://schemas.openxmlformats.org/officeDocument/2006/relationships/hyperlink" Target="https://sports.yahoo.com/nfl/players/25730/news" TargetMode="External"/><Relationship Id="rId249" Type="http://schemas.openxmlformats.org/officeDocument/2006/relationships/hyperlink" Target="https://sports.yahoo.com/nfl/players/31100/news" TargetMode="External"/><Relationship Id="rId13" Type="http://schemas.openxmlformats.org/officeDocument/2006/relationships/hyperlink" Target="https://sports.yahoo.com/nfl/players/26671/news" TargetMode="External"/><Relationship Id="rId109" Type="http://schemas.openxmlformats.org/officeDocument/2006/relationships/hyperlink" Target="https://sports.yahoo.com/nfl/players/7924/news" TargetMode="External"/><Relationship Id="rId260" Type="http://schemas.openxmlformats.org/officeDocument/2006/relationships/hyperlink" Target="https://sports.yahoo.com/nfl/players/31486/news" TargetMode="External"/><Relationship Id="rId281" Type="http://schemas.openxmlformats.org/officeDocument/2006/relationships/hyperlink" Target="https://sports.yahoo.com/nfl/players/7241/news" TargetMode="External"/><Relationship Id="rId316" Type="http://schemas.openxmlformats.org/officeDocument/2006/relationships/hyperlink" Target="https://sports.yahoo.com/nfl/players/26853/news" TargetMode="External"/><Relationship Id="rId337" Type="http://schemas.openxmlformats.org/officeDocument/2006/relationships/hyperlink" Target="https://sports.yahoo.com/nfl/players/28443/news" TargetMode="External"/><Relationship Id="rId34" Type="http://schemas.openxmlformats.org/officeDocument/2006/relationships/hyperlink" Target="https://sports.yahoo.com/nfl/players/27540/news" TargetMode="External"/><Relationship Id="rId55" Type="http://schemas.openxmlformats.org/officeDocument/2006/relationships/hyperlink" Target="https://sports.yahoo.com/nfl/players/31008/news" TargetMode="External"/><Relationship Id="rId76" Type="http://schemas.openxmlformats.org/officeDocument/2006/relationships/hyperlink" Target="https://sports.yahoo.com/nfl/players/26664/news" TargetMode="External"/><Relationship Id="rId97" Type="http://schemas.openxmlformats.org/officeDocument/2006/relationships/hyperlink" Target="https://sports.yahoo.com/nfl/players/31041/news" TargetMode="External"/><Relationship Id="rId120" Type="http://schemas.openxmlformats.org/officeDocument/2006/relationships/hyperlink" Target="https://sports.yahoo.com/nfl/players/30247/news" TargetMode="External"/><Relationship Id="rId141" Type="http://schemas.openxmlformats.org/officeDocument/2006/relationships/hyperlink" Target="https://sports.yahoo.com/nfl/players/26804/news" TargetMode="External"/><Relationship Id="rId7" Type="http://schemas.openxmlformats.org/officeDocument/2006/relationships/hyperlink" Target="https://sports.yahoo.com/nfl/players/25812/news" TargetMode="External"/><Relationship Id="rId162" Type="http://schemas.openxmlformats.org/officeDocument/2006/relationships/hyperlink" Target="https://sports.yahoo.com/nfl/players/29719/news" TargetMode="External"/><Relationship Id="rId183" Type="http://schemas.openxmlformats.org/officeDocument/2006/relationships/hyperlink" Target="https://sports.yahoo.com/nfl/players/27670/news" TargetMode="External"/><Relationship Id="rId218" Type="http://schemas.openxmlformats.org/officeDocument/2006/relationships/hyperlink" Target="https://sports.yahoo.com/nfl/players/28473/news" TargetMode="External"/><Relationship Id="rId239" Type="http://schemas.openxmlformats.org/officeDocument/2006/relationships/hyperlink" Target="https://sports.yahoo.com/nfl/players/31012/news" TargetMode="External"/><Relationship Id="rId250" Type="http://schemas.openxmlformats.org/officeDocument/2006/relationships/hyperlink" Target="https://sports.yahoo.com/nfl/players/25741/news" TargetMode="External"/><Relationship Id="rId271" Type="http://schemas.openxmlformats.org/officeDocument/2006/relationships/hyperlink" Target="https://sports.yahoo.com/nfl/players/29377/news" TargetMode="External"/><Relationship Id="rId292" Type="http://schemas.openxmlformats.org/officeDocument/2006/relationships/hyperlink" Target="https://sports.yahoo.com/nfl/players/27174/news" TargetMode="External"/><Relationship Id="rId306" Type="http://schemas.openxmlformats.org/officeDocument/2006/relationships/hyperlink" Target="https://sports.yahoo.com/nfl/players/29257/news" TargetMode="External"/><Relationship Id="rId24" Type="http://schemas.openxmlformats.org/officeDocument/2006/relationships/hyperlink" Target="https://sports.yahoo.com/nfl/players/28474/news" TargetMode="External"/><Relationship Id="rId45" Type="http://schemas.openxmlformats.org/officeDocument/2006/relationships/hyperlink" Target="https://sports.yahoo.com/nfl/players/24791/news" TargetMode="External"/><Relationship Id="rId66" Type="http://schemas.openxmlformats.org/officeDocument/2006/relationships/hyperlink" Target="https://sports.yahoo.com/nfl/players/30997/news" TargetMode="External"/><Relationship Id="rId87" Type="http://schemas.openxmlformats.org/officeDocument/2006/relationships/hyperlink" Target="https://sports.yahoo.com/nfl/players/24913/news" TargetMode="External"/><Relationship Id="rId110" Type="http://schemas.openxmlformats.org/officeDocument/2006/relationships/hyperlink" Target="https://sports.yahoo.com/nfl/players/30136/news" TargetMode="External"/><Relationship Id="rId131" Type="http://schemas.openxmlformats.org/officeDocument/2006/relationships/hyperlink" Target="https://sports.yahoo.com/nfl/players/8826/news" TargetMode="External"/><Relationship Id="rId327" Type="http://schemas.openxmlformats.org/officeDocument/2006/relationships/hyperlink" Target="https://sports.yahoo.com/nfl/players/31240/news" TargetMode="External"/><Relationship Id="rId348" Type="http://schemas.openxmlformats.org/officeDocument/2006/relationships/hyperlink" Target="https://sports.yahoo.com/nfl/players/26824/news" TargetMode="External"/><Relationship Id="rId152" Type="http://schemas.openxmlformats.org/officeDocument/2006/relationships/hyperlink" Target="https://sports.yahoo.com/nfl/players/26660/news" TargetMode="External"/><Relationship Id="rId173" Type="http://schemas.openxmlformats.org/officeDocument/2006/relationships/hyperlink" Target="https://sports.yahoo.com/nfl/players/28046/news" TargetMode="External"/><Relationship Id="rId194" Type="http://schemas.openxmlformats.org/officeDocument/2006/relationships/hyperlink" Target="https://sports.yahoo.com/nfl/players/9353/news" TargetMode="External"/><Relationship Id="rId208" Type="http://schemas.openxmlformats.org/officeDocument/2006/relationships/hyperlink" Target="https://sports.yahoo.com/nfl/players/30396/news" TargetMode="External"/><Relationship Id="rId229" Type="http://schemas.openxmlformats.org/officeDocument/2006/relationships/hyperlink" Target="https://sports.yahoo.com/nfl/players/28548/news" TargetMode="External"/><Relationship Id="rId240" Type="http://schemas.openxmlformats.org/officeDocument/2006/relationships/hyperlink" Target="https://sports.yahoo.com/nfl/players/28495/news" TargetMode="External"/><Relationship Id="rId261" Type="http://schemas.openxmlformats.org/officeDocument/2006/relationships/hyperlink" Target="https://sports.yahoo.com/nfl/players/29328/news" TargetMode="External"/><Relationship Id="rId14" Type="http://schemas.openxmlformats.org/officeDocument/2006/relationships/hyperlink" Target="https://sports.yahoo.com/nfl/players/29235/news" TargetMode="External"/><Relationship Id="rId35" Type="http://schemas.openxmlformats.org/officeDocument/2006/relationships/hyperlink" Target="https://sports.yahoo.com/nfl/players/25718/news" TargetMode="External"/><Relationship Id="rId56" Type="http://schemas.openxmlformats.org/officeDocument/2006/relationships/hyperlink" Target="https://sports.yahoo.com/nfl/players/30161/news" TargetMode="External"/><Relationship Id="rId77" Type="http://schemas.openxmlformats.org/officeDocument/2006/relationships/hyperlink" Target="https://sports.yahoo.com/nfl/players/8266/news" TargetMode="External"/><Relationship Id="rId100" Type="http://schemas.openxmlformats.org/officeDocument/2006/relationships/hyperlink" Target="https://sports.yahoo.com/nfl/players/29249/news" TargetMode="External"/><Relationship Id="rId282" Type="http://schemas.openxmlformats.org/officeDocument/2006/relationships/hyperlink" Target="https://sports.yahoo.com/nfl/players/29789/news" TargetMode="External"/><Relationship Id="rId317" Type="http://schemas.openxmlformats.org/officeDocument/2006/relationships/hyperlink" Target="https://sports.yahoo.com/nfl/players/26950/news" TargetMode="External"/><Relationship Id="rId338" Type="http://schemas.openxmlformats.org/officeDocument/2006/relationships/hyperlink" Target="https://sports.yahoo.com/nfl/players/31126/news" TargetMode="External"/><Relationship Id="rId8" Type="http://schemas.openxmlformats.org/officeDocument/2006/relationships/hyperlink" Target="https://sports.yahoo.com/nfl/players/28398/news" TargetMode="External"/><Relationship Id="rId98" Type="http://schemas.openxmlformats.org/officeDocument/2006/relationships/hyperlink" Target="https://sports.yahoo.com/nfl/players/28493/news" TargetMode="External"/><Relationship Id="rId121" Type="http://schemas.openxmlformats.org/officeDocument/2006/relationships/hyperlink" Target="https://sports.yahoo.com/nfl/players/28457/news" TargetMode="External"/><Relationship Id="rId142" Type="http://schemas.openxmlformats.org/officeDocument/2006/relationships/hyperlink" Target="https://sports.yahoo.com/nfl/players/27874/news" TargetMode="External"/><Relationship Id="rId163" Type="http://schemas.openxmlformats.org/officeDocument/2006/relationships/hyperlink" Target="https://sports.yahoo.com/nfl/players/30122/news" TargetMode="External"/><Relationship Id="rId184" Type="http://schemas.openxmlformats.org/officeDocument/2006/relationships/hyperlink" Target="https://sports.yahoo.com/nfl/players/30150/news" TargetMode="External"/><Relationship Id="rId219" Type="http://schemas.openxmlformats.org/officeDocument/2006/relationships/hyperlink" Target="https://sports.yahoo.com/nfl/players/26253/news" TargetMode="External"/><Relationship Id="rId230" Type="http://schemas.openxmlformats.org/officeDocument/2006/relationships/hyperlink" Target="https://sports.yahoo.com/nfl/players/29372/news" TargetMode="External"/><Relationship Id="rId251" Type="http://schemas.openxmlformats.org/officeDocument/2006/relationships/hyperlink" Target="https://sports.yahoo.com/nfl/players/28513/news" TargetMode="External"/><Relationship Id="rId25" Type="http://schemas.openxmlformats.org/officeDocument/2006/relationships/hyperlink" Target="https://sports.yahoo.com/nfl/players/27531/news" TargetMode="External"/><Relationship Id="rId46" Type="http://schemas.openxmlformats.org/officeDocument/2006/relationships/hyperlink" Target="https://sports.yahoo.com/nfl/players/27277/news" TargetMode="External"/><Relationship Id="rId67" Type="http://schemas.openxmlformats.org/officeDocument/2006/relationships/hyperlink" Target="https://sports.yahoo.com/nfl/players/23997/news" TargetMode="External"/><Relationship Id="rId272" Type="http://schemas.openxmlformats.org/officeDocument/2006/relationships/hyperlink" Target="https://sports.yahoo.com/nfl/players/30231/news" TargetMode="External"/><Relationship Id="rId293" Type="http://schemas.openxmlformats.org/officeDocument/2006/relationships/hyperlink" Target="https://sports.yahoo.com/nfl/players/26787/news" TargetMode="External"/><Relationship Id="rId307" Type="http://schemas.openxmlformats.org/officeDocument/2006/relationships/hyperlink" Target="https://sports.yahoo.com/nfl/players/31083/news" TargetMode="External"/><Relationship Id="rId328" Type="http://schemas.openxmlformats.org/officeDocument/2006/relationships/hyperlink" Target="https://sports.yahoo.com/nfl/players/26702/news" TargetMode="External"/><Relationship Id="rId349" Type="http://schemas.openxmlformats.org/officeDocument/2006/relationships/hyperlink" Target="https://sports.yahoo.com/nfl/players/31624/news" TargetMode="External"/><Relationship Id="rId88" Type="http://schemas.openxmlformats.org/officeDocument/2006/relationships/hyperlink" Target="https://sports.yahoo.com/nfl/players/30232/news" TargetMode="External"/><Relationship Id="rId111" Type="http://schemas.openxmlformats.org/officeDocument/2006/relationships/hyperlink" Target="https://sports.yahoo.com/nfl/players/27532/news" TargetMode="External"/><Relationship Id="rId132" Type="http://schemas.openxmlformats.org/officeDocument/2006/relationships/hyperlink" Target="https://sports.yahoo.com/nfl/players/30996/news" TargetMode="External"/><Relationship Id="rId153" Type="http://schemas.openxmlformats.org/officeDocument/2006/relationships/hyperlink" Target="https://sports.yahoo.com/nfl/players/26813/news" TargetMode="External"/><Relationship Id="rId174" Type="http://schemas.openxmlformats.org/officeDocument/2006/relationships/hyperlink" Target="https://sports.yahoo.com/nfl/players/30977/news" TargetMode="External"/><Relationship Id="rId195" Type="http://schemas.openxmlformats.org/officeDocument/2006/relationships/hyperlink" Target="https://sports.yahoo.com/nfl/players/27737/news" TargetMode="External"/><Relationship Id="rId209" Type="http://schemas.openxmlformats.org/officeDocument/2006/relationships/hyperlink" Target="https://sports.yahoo.com/nfl/players/31013/news" TargetMode="External"/><Relationship Id="rId190" Type="http://schemas.openxmlformats.org/officeDocument/2006/relationships/hyperlink" Target="https://sports.yahoo.com/nfl/players/25991/news" TargetMode="External"/><Relationship Id="rId204" Type="http://schemas.openxmlformats.org/officeDocument/2006/relationships/hyperlink" Target="https://sports.yahoo.com/nfl/players/30290/news" TargetMode="External"/><Relationship Id="rId220" Type="http://schemas.openxmlformats.org/officeDocument/2006/relationships/hyperlink" Target="https://sports.yahoo.com/nfl/players/25810/news" TargetMode="External"/><Relationship Id="rId225" Type="http://schemas.openxmlformats.org/officeDocument/2006/relationships/hyperlink" Target="https://sports.yahoo.com/nfl/players/24845/news" TargetMode="External"/><Relationship Id="rId241" Type="http://schemas.openxmlformats.org/officeDocument/2006/relationships/hyperlink" Target="https://sports.yahoo.com/nfl/players/30185/news" TargetMode="External"/><Relationship Id="rId246" Type="http://schemas.openxmlformats.org/officeDocument/2006/relationships/hyperlink" Target="https://sports.yahoo.com/nfl/players/28482/news" TargetMode="External"/><Relationship Id="rId267" Type="http://schemas.openxmlformats.org/officeDocument/2006/relationships/hyperlink" Target="https://sports.yahoo.com/nfl/players/31014/news" TargetMode="External"/><Relationship Id="rId288" Type="http://schemas.openxmlformats.org/officeDocument/2006/relationships/hyperlink" Target="https://sports.yahoo.com/nfl/players/30301/news" TargetMode="External"/><Relationship Id="rId15" Type="http://schemas.openxmlformats.org/officeDocument/2006/relationships/hyperlink" Target="https://sports.yahoo.com/nfl/players/5479/news" TargetMode="External"/><Relationship Id="rId36" Type="http://schemas.openxmlformats.org/officeDocument/2006/relationships/hyperlink" Target="https://sports.yahoo.com/nfl/players/26650/news" TargetMode="External"/><Relationship Id="rId57" Type="http://schemas.openxmlformats.org/officeDocument/2006/relationships/hyperlink" Target="https://sports.yahoo.com/nfl/players/9317/news" TargetMode="External"/><Relationship Id="rId106" Type="http://schemas.openxmlformats.org/officeDocument/2006/relationships/hyperlink" Target="https://sports.yahoo.com/nfl/players/30182/news" TargetMode="External"/><Relationship Id="rId127" Type="http://schemas.openxmlformats.org/officeDocument/2006/relationships/hyperlink" Target="https://sports.yahoo.com/nfl/players/30202/news" TargetMode="External"/><Relationship Id="rId262" Type="http://schemas.openxmlformats.org/officeDocument/2006/relationships/hyperlink" Target="https://sports.yahoo.com/nfl/players/30213/news" TargetMode="External"/><Relationship Id="rId283" Type="http://schemas.openxmlformats.org/officeDocument/2006/relationships/hyperlink" Target="https://sports.yahoo.com/nfl/players/8790/news" TargetMode="External"/><Relationship Id="rId313" Type="http://schemas.openxmlformats.org/officeDocument/2006/relationships/hyperlink" Target="https://sports.yahoo.com/nfl/players/30319/news" TargetMode="External"/><Relationship Id="rId318" Type="http://schemas.openxmlformats.org/officeDocument/2006/relationships/hyperlink" Target="https://sports.yahoo.com/nfl/players/25774/news" TargetMode="External"/><Relationship Id="rId339" Type="http://schemas.openxmlformats.org/officeDocument/2006/relationships/hyperlink" Target="https://sports.yahoo.com/nfl/players/27746/news" TargetMode="External"/><Relationship Id="rId10" Type="http://schemas.openxmlformats.org/officeDocument/2006/relationships/hyperlink" Target="https://sports.yahoo.com/nfl/players/27590/news" TargetMode="External"/><Relationship Id="rId31" Type="http://schemas.openxmlformats.org/officeDocument/2006/relationships/hyperlink" Target="https://sports.yahoo.com/nfl/players/24171/news" TargetMode="External"/><Relationship Id="rId52" Type="http://schemas.openxmlformats.org/officeDocument/2006/relationships/hyperlink" Target="https://sports.yahoo.com/nfl/players/27631/news" TargetMode="External"/><Relationship Id="rId73" Type="http://schemas.openxmlformats.org/officeDocument/2006/relationships/hyperlink" Target="https://sports.yahoo.com/nfl/players/26777/news" TargetMode="External"/><Relationship Id="rId78" Type="http://schemas.openxmlformats.org/officeDocument/2006/relationships/hyperlink" Target="https://sports.yahoo.com/nfl/players/28429/news" TargetMode="External"/><Relationship Id="rId94" Type="http://schemas.openxmlformats.org/officeDocument/2006/relationships/hyperlink" Target="https://sports.yahoo.com/nfl/players/8795/news" TargetMode="External"/><Relationship Id="rId99" Type="http://schemas.openxmlformats.org/officeDocument/2006/relationships/hyperlink" Target="https://sports.yahoo.com/nfl/players/30256/news" TargetMode="External"/><Relationship Id="rId101" Type="http://schemas.openxmlformats.org/officeDocument/2006/relationships/hyperlink" Target="https://sports.yahoo.com/nfl/players/29256/news" TargetMode="External"/><Relationship Id="rId122" Type="http://schemas.openxmlformats.org/officeDocument/2006/relationships/hyperlink" Target="https://sports.yahoo.com/nfl/players/30295/news" TargetMode="External"/><Relationship Id="rId143" Type="http://schemas.openxmlformats.org/officeDocument/2006/relationships/hyperlink" Target="https://sports.yahoo.com/nfl/players/30971/news" TargetMode="External"/><Relationship Id="rId148" Type="http://schemas.openxmlformats.org/officeDocument/2006/relationships/hyperlink" Target="https://sports.yahoo.com/nfl/players/28465/news" TargetMode="External"/><Relationship Id="rId164" Type="http://schemas.openxmlformats.org/officeDocument/2006/relationships/hyperlink" Target="https://sports.yahoo.com/nfl/players/7755/news" TargetMode="External"/><Relationship Id="rId169" Type="http://schemas.openxmlformats.org/officeDocument/2006/relationships/hyperlink" Target="https://sports.yahoo.com/nfl/players/30973/news" TargetMode="External"/><Relationship Id="rId185" Type="http://schemas.openxmlformats.org/officeDocument/2006/relationships/hyperlink" Target="https://sports.yahoo.com/nfl/players/26697/news" TargetMode="External"/><Relationship Id="rId334" Type="http://schemas.openxmlformats.org/officeDocument/2006/relationships/hyperlink" Target="https://sports.yahoo.com/nfl/players/31622/news" TargetMode="External"/><Relationship Id="rId350" Type="http://schemas.openxmlformats.org/officeDocument/2006/relationships/hyperlink" Target="https://sports.yahoo.com/nfl/players/26108/news" TargetMode="External"/><Relationship Id="rId355" Type="http://schemas.openxmlformats.org/officeDocument/2006/relationships/drawing" Target="../drawings/drawing1.xml"/><Relationship Id="rId4" Type="http://schemas.openxmlformats.org/officeDocument/2006/relationships/hyperlink" Target="https://sports.yahoo.com/nfl/players/5228/news" TargetMode="External"/><Relationship Id="rId9" Type="http://schemas.openxmlformats.org/officeDocument/2006/relationships/hyperlink" Target="https://sports.yahoo.com/nfl/players/28390/news" TargetMode="External"/><Relationship Id="rId180" Type="http://schemas.openxmlformats.org/officeDocument/2006/relationships/hyperlink" Target="https://sports.yahoo.com/nfl/players/31051/news" TargetMode="External"/><Relationship Id="rId210" Type="http://schemas.openxmlformats.org/officeDocument/2006/relationships/hyperlink" Target="https://sports.yahoo.com/nfl/players/31139/news" TargetMode="External"/><Relationship Id="rId215" Type="http://schemas.openxmlformats.org/officeDocument/2006/relationships/hyperlink" Target="https://sports.yahoo.com/nfl/players/30153/news" TargetMode="External"/><Relationship Id="rId236" Type="http://schemas.openxmlformats.org/officeDocument/2006/relationships/hyperlink" Target="https://sports.yahoo.com/nfl/players/31132/news" TargetMode="External"/><Relationship Id="rId257" Type="http://schemas.openxmlformats.org/officeDocument/2006/relationships/hyperlink" Target="https://sports.yahoo.com/nfl/players/31061/news" TargetMode="External"/><Relationship Id="rId278" Type="http://schemas.openxmlformats.org/officeDocument/2006/relationships/hyperlink" Target="https://sports.yahoo.com/nfl/players/29650/news" TargetMode="External"/><Relationship Id="rId26" Type="http://schemas.openxmlformats.org/officeDocument/2006/relationships/hyperlink" Target="https://sports.yahoo.com/nfl/players/29238/news" TargetMode="External"/><Relationship Id="rId231" Type="http://schemas.openxmlformats.org/officeDocument/2006/relationships/hyperlink" Target="https://sports.yahoo.com/nfl/players/29344/news" TargetMode="External"/><Relationship Id="rId252" Type="http://schemas.openxmlformats.org/officeDocument/2006/relationships/hyperlink" Target="https://sports.yahoo.com/nfl/players/26631/news" TargetMode="External"/><Relationship Id="rId273" Type="http://schemas.openxmlformats.org/officeDocument/2006/relationships/hyperlink" Target="https://sports.yahoo.com/nfl/players/28514/news" TargetMode="External"/><Relationship Id="rId294" Type="http://schemas.openxmlformats.org/officeDocument/2006/relationships/hyperlink" Target="https://sports.yahoo.com/nfl/players/30253/news" TargetMode="External"/><Relationship Id="rId308" Type="http://schemas.openxmlformats.org/officeDocument/2006/relationships/hyperlink" Target="https://sports.yahoo.com/nfl/players/27717/news" TargetMode="External"/><Relationship Id="rId329" Type="http://schemas.openxmlformats.org/officeDocument/2006/relationships/hyperlink" Target="https://sports.yahoo.com/nfl/players/29341/news" TargetMode="External"/><Relationship Id="rId47" Type="http://schemas.openxmlformats.org/officeDocument/2006/relationships/hyperlink" Target="https://sports.yahoo.com/nfl/players/29281/news" TargetMode="External"/><Relationship Id="rId68" Type="http://schemas.openxmlformats.org/officeDocument/2006/relationships/hyperlink" Target="https://sports.yahoo.com/nfl/players/25802/news" TargetMode="External"/><Relationship Id="rId89" Type="http://schemas.openxmlformats.org/officeDocument/2006/relationships/hyperlink" Target="https://sports.yahoo.com/nfl/players/24967/news" TargetMode="External"/><Relationship Id="rId112" Type="http://schemas.openxmlformats.org/officeDocument/2006/relationships/hyperlink" Target="https://sports.yahoo.com/nfl/players/26701/news" TargetMode="External"/><Relationship Id="rId133" Type="http://schemas.openxmlformats.org/officeDocument/2006/relationships/hyperlink" Target="https://sports.yahoo.com/nfl/players/24830/news" TargetMode="External"/><Relationship Id="rId154" Type="http://schemas.openxmlformats.org/officeDocument/2006/relationships/hyperlink" Target="https://sports.yahoo.com/nfl/players/30259/news" TargetMode="External"/><Relationship Id="rId175" Type="http://schemas.openxmlformats.org/officeDocument/2006/relationships/hyperlink" Target="https://sports.yahoo.com/nfl/players/31030/news" TargetMode="External"/><Relationship Id="rId340" Type="http://schemas.openxmlformats.org/officeDocument/2006/relationships/hyperlink" Target="https://sports.yahoo.com/nfl/players/28044/news" TargetMode="External"/><Relationship Id="rId196" Type="http://schemas.openxmlformats.org/officeDocument/2006/relationships/hyperlink" Target="https://sports.yahoo.com/nfl/players/28395/news" TargetMode="External"/><Relationship Id="rId200" Type="http://schemas.openxmlformats.org/officeDocument/2006/relationships/hyperlink" Target="https://sports.yahoo.com/nfl/players/25798/news" TargetMode="External"/><Relationship Id="rId16" Type="http://schemas.openxmlformats.org/officeDocument/2006/relationships/hyperlink" Target="https://sports.yahoo.com/nfl/players/8780/news" TargetMode="External"/><Relationship Id="rId221" Type="http://schemas.openxmlformats.org/officeDocument/2006/relationships/hyperlink" Target="https://sports.yahoo.com/nfl/players/26832/news" TargetMode="External"/><Relationship Id="rId242" Type="http://schemas.openxmlformats.org/officeDocument/2006/relationships/hyperlink" Target="https://sports.yahoo.com/nfl/players/26644/news" TargetMode="External"/><Relationship Id="rId263" Type="http://schemas.openxmlformats.org/officeDocument/2006/relationships/hyperlink" Target="https://sports.yahoo.com/nfl/players/31068/news" TargetMode="External"/><Relationship Id="rId284" Type="http://schemas.openxmlformats.org/officeDocument/2006/relationships/hyperlink" Target="https://sports.yahoo.com/nfl/players/30275/news" TargetMode="External"/><Relationship Id="rId319" Type="http://schemas.openxmlformats.org/officeDocument/2006/relationships/hyperlink" Target="https://sports.yahoo.com/nfl/players/30219/news" TargetMode="External"/><Relationship Id="rId37" Type="http://schemas.openxmlformats.org/officeDocument/2006/relationships/hyperlink" Target="https://sports.yahoo.com/nfl/players/28403/news" TargetMode="External"/><Relationship Id="rId58" Type="http://schemas.openxmlformats.org/officeDocument/2006/relationships/hyperlink" Target="https://sports.yahoo.com/nfl/players/25755/news" TargetMode="External"/><Relationship Id="rId79" Type="http://schemas.openxmlformats.org/officeDocument/2006/relationships/hyperlink" Target="https://sports.yahoo.com/nfl/players/26561/news" TargetMode="External"/><Relationship Id="rId102" Type="http://schemas.openxmlformats.org/officeDocument/2006/relationships/hyperlink" Target="https://sports.yahoo.com/nfl/players/24057/news" TargetMode="External"/><Relationship Id="rId123" Type="http://schemas.openxmlformats.org/officeDocument/2006/relationships/hyperlink" Target="https://sports.yahoo.com/nfl/players/24815/news" TargetMode="External"/><Relationship Id="rId144" Type="http://schemas.openxmlformats.org/officeDocument/2006/relationships/hyperlink" Target="https://sports.yahoo.com/nfl/players/25793/news" TargetMode="External"/><Relationship Id="rId330" Type="http://schemas.openxmlformats.org/officeDocument/2006/relationships/hyperlink" Target="https://sports.yahoo.com/nfl/players/31107/news" TargetMode="External"/><Relationship Id="rId90" Type="http://schemas.openxmlformats.org/officeDocument/2006/relationships/hyperlink" Target="https://sports.yahoo.com/nfl/players/29785/news" TargetMode="External"/><Relationship Id="rId165" Type="http://schemas.openxmlformats.org/officeDocument/2006/relationships/hyperlink" Target="https://sports.yahoo.com/nfl/players/28267/news" TargetMode="External"/><Relationship Id="rId186" Type="http://schemas.openxmlformats.org/officeDocument/2006/relationships/hyperlink" Target="https://sports.yahoo.com/nfl/players/26781/news" TargetMode="External"/><Relationship Id="rId351" Type="http://schemas.openxmlformats.org/officeDocument/2006/relationships/hyperlink" Target="https://sports.yahoo.com/nfl/players/30125/news" TargetMode="External"/><Relationship Id="rId211" Type="http://schemas.openxmlformats.org/officeDocument/2006/relationships/hyperlink" Target="https://sports.yahoo.com/nfl/players/29694/news" TargetMode="External"/><Relationship Id="rId232" Type="http://schemas.openxmlformats.org/officeDocument/2006/relationships/hyperlink" Target="https://sports.yahoo.com/nfl/players/27583/news" TargetMode="External"/><Relationship Id="rId253" Type="http://schemas.openxmlformats.org/officeDocument/2006/relationships/hyperlink" Target="https://sports.yahoo.com/nfl/players/31019/news" TargetMode="External"/><Relationship Id="rId274" Type="http://schemas.openxmlformats.org/officeDocument/2006/relationships/hyperlink" Target="https://sports.yahoo.com/nfl/players/30362/news" TargetMode="External"/><Relationship Id="rId295" Type="http://schemas.openxmlformats.org/officeDocument/2006/relationships/hyperlink" Target="https://sports.yahoo.com/nfl/players/24991/news" TargetMode="External"/><Relationship Id="rId309" Type="http://schemas.openxmlformats.org/officeDocument/2006/relationships/hyperlink" Target="https://sports.yahoo.com/nfl/players/31210/news" TargetMode="External"/><Relationship Id="rId27" Type="http://schemas.openxmlformats.org/officeDocument/2006/relationships/hyperlink" Target="https://sports.yahoo.com/nfl/players/27564/news" TargetMode="External"/><Relationship Id="rId48" Type="http://schemas.openxmlformats.org/officeDocument/2006/relationships/hyperlink" Target="https://sports.yahoo.com/nfl/players/30121/news" TargetMode="External"/><Relationship Id="rId69" Type="http://schemas.openxmlformats.org/officeDocument/2006/relationships/hyperlink" Target="https://sports.yahoo.com/nfl/players/28534/news" TargetMode="External"/><Relationship Id="rId113" Type="http://schemas.openxmlformats.org/officeDocument/2006/relationships/hyperlink" Target="https://sports.yahoo.com/nfl/players/30994/news" TargetMode="External"/><Relationship Id="rId134" Type="http://schemas.openxmlformats.org/officeDocument/2006/relationships/hyperlink" Target="https://sports.yahoo.com/nfl/players/26767/news" TargetMode="External"/><Relationship Id="rId320" Type="http://schemas.openxmlformats.org/officeDocument/2006/relationships/hyperlink" Target="https://sports.yahoo.com/nfl/players/31103/news" TargetMode="External"/><Relationship Id="rId80" Type="http://schemas.openxmlformats.org/officeDocument/2006/relationships/hyperlink" Target="https://sports.yahoo.com/nfl/players/26658/news" TargetMode="External"/><Relationship Id="rId155" Type="http://schemas.openxmlformats.org/officeDocument/2006/relationships/hyperlink" Target="https://sports.yahoo.com/nfl/players/7868/news" TargetMode="External"/><Relationship Id="rId176" Type="http://schemas.openxmlformats.org/officeDocument/2006/relationships/hyperlink" Target="https://sports.yahoo.com/nfl/players/30980/news" TargetMode="External"/><Relationship Id="rId197" Type="http://schemas.openxmlformats.org/officeDocument/2006/relationships/hyperlink" Target="https://sports.yahoo.com/nfl/players/31002/news" TargetMode="External"/><Relationship Id="rId341" Type="http://schemas.openxmlformats.org/officeDocument/2006/relationships/hyperlink" Target="https://sports.yahoo.com/nfl/players/31662/news" TargetMode="External"/><Relationship Id="rId201" Type="http://schemas.openxmlformats.org/officeDocument/2006/relationships/hyperlink" Target="https://sports.yahoo.com/nfl/players/26878/news" TargetMode="External"/><Relationship Id="rId222" Type="http://schemas.openxmlformats.org/officeDocument/2006/relationships/hyperlink" Target="https://sports.yahoo.com/nfl/players/26060/news" TargetMode="External"/><Relationship Id="rId243" Type="http://schemas.openxmlformats.org/officeDocument/2006/relationships/hyperlink" Target="https://sports.yahoo.com/nfl/players/24400/news" TargetMode="External"/><Relationship Id="rId264" Type="http://schemas.openxmlformats.org/officeDocument/2006/relationships/hyperlink" Target="https://sports.yahoo.com/nfl/players/30000/news" TargetMode="External"/><Relationship Id="rId285" Type="http://schemas.openxmlformats.org/officeDocument/2006/relationships/hyperlink" Target="https://sports.yahoo.com/nfl/players/29958/news" TargetMode="External"/><Relationship Id="rId17" Type="http://schemas.openxmlformats.org/officeDocument/2006/relationships/hyperlink" Target="https://sports.yahoo.com/nfl/players/30123/news" TargetMode="External"/><Relationship Id="rId38" Type="http://schemas.openxmlformats.org/officeDocument/2006/relationships/hyperlink" Target="https://sports.yahoo.com/nfl/players/30117/news" TargetMode="External"/><Relationship Id="rId59" Type="http://schemas.openxmlformats.org/officeDocument/2006/relationships/hyperlink" Target="https://sports.yahoo.com/nfl/players/28392/news" TargetMode="External"/><Relationship Id="rId103" Type="http://schemas.openxmlformats.org/officeDocument/2006/relationships/hyperlink" Target="https://sports.yahoo.com/nfl/players/29255/news" TargetMode="External"/><Relationship Id="rId124" Type="http://schemas.openxmlformats.org/officeDocument/2006/relationships/hyperlink" Target="https://sports.yahoo.com/nfl/players/27585/news" TargetMode="External"/><Relationship Id="rId310" Type="http://schemas.openxmlformats.org/officeDocument/2006/relationships/hyperlink" Target="https://sports.yahoo.com/nfl/players/31071/news" TargetMode="External"/><Relationship Id="rId70" Type="http://schemas.openxmlformats.org/officeDocument/2006/relationships/hyperlink" Target="https://sports.yahoo.com/nfl/players/24936/news" TargetMode="External"/><Relationship Id="rId91" Type="http://schemas.openxmlformats.org/officeDocument/2006/relationships/hyperlink" Target="https://sports.yahoo.com/nfl/players/25178/news" TargetMode="External"/><Relationship Id="rId145" Type="http://schemas.openxmlformats.org/officeDocument/2006/relationships/hyperlink" Target="https://sports.yahoo.com/nfl/players/26678/news" TargetMode="External"/><Relationship Id="rId166" Type="http://schemas.openxmlformats.org/officeDocument/2006/relationships/hyperlink" Target="https://sports.yahoo.com/nfl/players/31010/news" TargetMode="External"/><Relationship Id="rId187" Type="http://schemas.openxmlformats.org/officeDocument/2006/relationships/hyperlink" Target="https://sports.yahoo.com/nfl/players/29370/news" TargetMode="External"/><Relationship Id="rId331" Type="http://schemas.openxmlformats.org/officeDocument/2006/relationships/hyperlink" Target="https://sports.yahoo.com/nfl/players/31206/news" TargetMode="External"/><Relationship Id="rId352" Type="http://schemas.openxmlformats.org/officeDocument/2006/relationships/hyperlink" Target="https://sports.yahoo.com/nfl/players/23999/news" TargetMode="External"/><Relationship Id="rId1" Type="http://schemas.openxmlformats.org/officeDocument/2006/relationships/hyperlink" Target="http://www.fantasycube.com/" TargetMode="External"/><Relationship Id="rId212" Type="http://schemas.openxmlformats.org/officeDocument/2006/relationships/hyperlink" Target="https://sports.yahoo.com/nfl/players/28442/news" TargetMode="External"/><Relationship Id="rId233" Type="http://schemas.openxmlformats.org/officeDocument/2006/relationships/hyperlink" Target="https://sports.yahoo.com/nfl/players/24045/news" TargetMode="External"/><Relationship Id="rId254" Type="http://schemas.openxmlformats.org/officeDocument/2006/relationships/hyperlink" Target="https://sports.yahoo.com/nfl/players/31074/news" TargetMode="External"/><Relationship Id="rId28" Type="http://schemas.openxmlformats.org/officeDocument/2006/relationships/hyperlink" Target="https://sports.yahoo.com/nfl/players/30115/news" TargetMode="External"/><Relationship Id="rId49" Type="http://schemas.openxmlformats.org/officeDocument/2006/relationships/hyperlink" Target="https://sports.yahoo.com/nfl/players/29384/news" TargetMode="External"/><Relationship Id="rId114" Type="http://schemas.openxmlformats.org/officeDocument/2006/relationships/hyperlink" Target="https://sports.yahoo.com/nfl/players/25937/news" TargetMode="External"/><Relationship Id="rId275" Type="http://schemas.openxmlformats.org/officeDocument/2006/relationships/hyperlink" Target="https://sports.yahoo.com/nfl/players/31145/news" TargetMode="External"/><Relationship Id="rId296" Type="http://schemas.openxmlformats.org/officeDocument/2006/relationships/hyperlink" Target="https://sports.yahoo.com/nfl/players/31177/news" TargetMode="External"/><Relationship Id="rId300" Type="http://schemas.openxmlformats.org/officeDocument/2006/relationships/hyperlink" Target="https://sports.yahoo.com/nfl/players/28475/news" TargetMode="External"/><Relationship Id="rId60" Type="http://schemas.openxmlformats.org/officeDocument/2006/relationships/hyperlink" Target="https://sports.yahoo.com/nfl/players/30175/news" TargetMode="External"/><Relationship Id="rId81" Type="http://schemas.openxmlformats.org/officeDocument/2006/relationships/hyperlink" Target="https://sports.yahoo.com/nfl/players/28402/news" TargetMode="External"/><Relationship Id="rId135" Type="http://schemas.openxmlformats.org/officeDocument/2006/relationships/hyperlink" Target="https://sports.yahoo.com/nfl/players/8813/news" TargetMode="External"/><Relationship Id="rId156" Type="http://schemas.openxmlformats.org/officeDocument/2006/relationships/hyperlink" Target="https://sports.yahoo.com/nfl/players/9348/news" TargetMode="External"/><Relationship Id="rId177" Type="http://schemas.openxmlformats.org/officeDocument/2006/relationships/hyperlink" Target="https://sports.yahoo.com/nfl/players/27074/news" TargetMode="External"/><Relationship Id="rId198" Type="http://schemas.openxmlformats.org/officeDocument/2006/relationships/hyperlink" Target="https://sports.yahoo.com/nfl/players/9294/news" TargetMode="External"/><Relationship Id="rId321" Type="http://schemas.openxmlformats.org/officeDocument/2006/relationships/hyperlink" Target="https://sports.yahoo.com/nfl/players/25743/news" TargetMode="External"/><Relationship Id="rId342" Type="http://schemas.openxmlformats.org/officeDocument/2006/relationships/hyperlink" Target="https://sports.yahoo.com/nfl/players/27055/news" TargetMode="External"/><Relationship Id="rId202" Type="http://schemas.openxmlformats.org/officeDocument/2006/relationships/hyperlink" Target="https://sports.yahoo.com/nfl/players/24961/news" TargetMode="External"/><Relationship Id="rId223" Type="http://schemas.openxmlformats.org/officeDocument/2006/relationships/hyperlink" Target="https://sports.yahoo.com/nfl/players/28424/news" TargetMode="External"/><Relationship Id="rId244" Type="http://schemas.openxmlformats.org/officeDocument/2006/relationships/hyperlink" Target="https://sports.yahoo.com/nfl/players/7426/news" TargetMode="External"/><Relationship Id="rId18" Type="http://schemas.openxmlformats.org/officeDocument/2006/relationships/hyperlink" Target="https://sports.yahoo.com/nfl/players/6763/news" TargetMode="External"/><Relationship Id="rId39" Type="http://schemas.openxmlformats.org/officeDocument/2006/relationships/hyperlink" Target="https://sports.yahoo.com/nfl/players/28389/news" TargetMode="External"/><Relationship Id="rId265" Type="http://schemas.openxmlformats.org/officeDocument/2006/relationships/hyperlink" Target="https://sports.yahoo.com/nfl/players/30157/news" TargetMode="External"/><Relationship Id="rId286" Type="http://schemas.openxmlformats.org/officeDocument/2006/relationships/hyperlink" Target="https://sports.yahoo.com/nfl/players/23996/news" TargetMode="External"/><Relationship Id="rId50" Type="http://schemas.openxmlformats.org/officeDocument/2006/relationships/hyperlink" Target="https://sports.yahoo.com/nfl/players/27581/news" TargetMode="External"/><Relationship Id="rId104" Type="http://schemas.openxmlformats.org/officeDocument/2006/relationships/hyperlink" Target="https://sports.yahoo.com/nfl/players/29274/news" TargetMode="External"/><Relationship Id="rId125" Type="http://schemas.openxmlformats.org/officeDocument/2006/relationships/hyperlink" Target="https://sports.yahoo.com/nfl/players/31005/news" TargetMode="External"/><Relationship Id="rId146" Type="http://schemas.openxmlformats.org/officeDocument/2006/relationships/hyperlink" Target="https://sports.yahoo.com/nfl/players/26817/news" TargetMode="External"/><Relationship Id="rId167" Type="http://schemas.openxmlformats.org/officeDocument/2006/relationships/hyperlink" Target="https://sports.yahoo.com/nfl/players/26708/news" TargetMode="External"/><Relationship Id="rId188" Type="http://schemas.openxmlformats.org/officeDocument/2006/relationships/hyperlink" Target="https://sports.yahoo.com/nfl/players/27692/news" TargetMode="External"/><Relationship Id="rId311" Type="http://schemas.openxmlformats.org/officeDocument/2006/relationships/hyperlink" Target="https://sports.yahoo.com/nfl/players/28559/news" TargetMode="External"/><Relationship Id="rId332" Type="http://schemas.openxmlformats.org/officeDocument/2006/relationships/hyperlink" Target="https://sports.yahoo.com/nfl/players/28714/news" TargetMode="External"/><Relationship Id="rId353" Type="http://schemas.openxmlformats.org/officeDocument/2006/relationships/hyperlink" Target="https://sports.yahoo.com/nfl/players/27570/news" TargetMode="External"/><Relationship Id="rId71" Type="http://schemas.openxmlformats.org/officeDocument/2006/relationships/hyperlink" Target="https://sports.yahoo.com/nfl/players/24035/news" TargetMode="External"/><Relationship Id="rId92" Type="http://schemas.openxmlformats.org/officeDocument/2006/relationships/hyperlink" Target="https://sports.yahoo.com/nfl/players/28461/news" TargetMode="External"/><Relationship Id="rId213" Type="http://schemas.openxmlformats.org/officeDocument/2006/relationships/hyperlink" Target="https://sports.yahoo.com/nfl/players/30707/news" TargetMode="External"/><Relationship Id="rId234" Type="http://schemas.openxmlformats.org/officeDocument/2006/relationships/hyperlink" Target="https://sports.yahoo.com/nfl/players/31096/news" TargetMode="External"/><Relationship Id="rId2" Type="http://schemas.openxmlformats.org/officeDocument/2006/relationships/hyperlink" Target="https://sports.yahoo.com/nfl/players/7200/news" TargetMode="External"/><Relationship Id="rId29" Type="http://schemas.openxmlformats.org/officeDocument/2006/relationships/hyperlink" Target="https://sports.yahoo.com/nfl/players/24822/news" TargetMode="External"/><Relationship Id="rId255" Type="http://schemas.openxmlformats.org/officeDocument/2006/relationships/hyperlink" Target="https://sports.yahoo.com/nfl/players/7306/news" TargetMode="External"/><Relationship Id="rId276" Type="http://schemas.openxmlformats.org/officeDocument/2006/relationships/hyperlink" Target="https://sports.yahoo.com/nfl/players/28456/news" TargetMode="External"/><Relationship Id="rId297" Type="http://schemas.openxmlformats.org/officeDocument/2006/relationships/hyperlink" Target="https://sports.yahoo.com/nfl/players/29351/news" TargetMode="External"/><Relationship Id="rId40" Type="http://schemas.openxmlformats.org/officeDocument/2006/relationships/hyperlink" Target="https://sports.yahoo.com/nfl/players/30154/news" TargetMode="External"/><Relationship Id="rId115" Type="http://schemas.openxmlformats.org/officeDocument/2006/relationships/hyperlink" Target="https://sports.yahoo.com/nfl/players/27646/news" TargetMode="External"/><Relationship Id="rId136" Type="http://schemas.openxmlformats.org/officeDocument/2006/relationships/hyperlink" Target="https://sports.yahoo.com/nfl/players/26822/news" TargetMode="External"/><Relationship Id="rId157" Type="http://schemas.openxmlformats.org/officeDocument/2006/relationships/hyperlink" Target="https://sports.yahoo.com/nfl/players/27538/news" TargetMode="External"/><Relationship Id="rId178" Type="http://schemas.openxmlformats.org/officeDocument/2006/relationships/hyperlink" Target="https://sports.yahoo.com/nfl/players/27619/news" TargetMode="External"/><Relationship Id="rId301" Type="http://schemas.openxmlformats.org/officeDocument/2006/relationships/hyperlink" Target="https://sports.yahoo.com/nfl/players/28990/news" TargetMode="External"/><Relationship Id="rId322" Type="http://schemas.openxmlformats.org/officeDocument/2006/relationships/hyperlink" Target="https://sports.yahoo.com/nfl/players/28480/news" TargetMode="External"/><Relationship Id="rId343" Type="http://schemas.openxmlformats.org/officeDocument/2006/relationships/hyperlink" Target="https://sports.yahoo.com/nfl/players/31114/news" TargetMode="External"/><Relationship Id="rId61" Type="http://schemas.openxmlformats.org/officeDocument/2006/relationships/hyperlink" Target="https://sports.yahoo.com/nfl/players/27589/news" TargetMode="External"/><Relationship Id="rId82" Type="http://schemas.openxmlformats.org/officeDocument/2006/relationships/hyperlink" Target="https://sports.yahoo.com/nfl/players/24070/news" TargetMode="External"/><Relationship Id="rId199" Type="http://schemas.openxmlformats.org/officeDocument/2006/relationships/hyperlink" Target="https://sports.yahoo.com/nfl/players/27658/news" TargetMode="External"/><Relationship Id="rId203" Type="http://schemas.openxmlformats.org/officeDocument/2006/relationships/hyperlink" Target="https://sports.yahoo.com/nfl/players/9037/news" TargetMode="External"/><Relationship Id="rId19" Type="http://schemas.openxmlformats.org/officeDocument/2006/relationships/hyperlink" Target="https://sports.yahoo.com/nfl/players/9265/news" TargetMode="External"/><Relationship Id="rId224" Type="http://schemas.openxmlformats.org/officeDocument/2006/relationships/hyperlink" Target="https://sports.yahoo.com/nfl/players/31031/news" TargetMode="External"/><Relationship Id="rId245" Type="http://schemas.openxmlformats.org/officeDocument/2006/relationships/hyperlink" Target="https://sports.yahoo.com/nfl/players/29609/news" TargetMode="External"/><Relationship Id="rId266" Type="http://schemas.openxmlformats.org/officeDocument/2006/relationships/hyperlink" Target="https://sports.yahoo.com/nfl/players/28590/news" TargetMode="External"/><Relationship Id="rId287" Type="http://schemas.openxmlformats.org/officeDocument/2006/relationships/hyperlink" Target="https://sports.yahoo.com/nfl/players/27167/news" TargetMode="External"/><Relationship Id="rId30" Type="http://schemas.openxmlformats.org/officeDocument/2006/relationships/hyperlink" Target="https://sports.yahoo.com/nfl/players/26483/news" TargetMode="External"/><Relationship Id="rId105" Type="http://schemas.openxmlformats.org/officeDocument/2006/relationships/hyperlink" Target="https://sports.yahoo.com/nfl/players/29279/news" TargetMode="External"/><Relationship Id="rId126" Type="http://schemas.openxmlformats.org/officeDocument/2006/relationships/hyperlink" Target="https://sports.yahoo.com/nfl/players/30120/news" TargetMode="External"/><Relationship Id="rId147" Type="http://schemas.openxmlformats.org/officeDocument/2006/relationships/hyperlink" Target="https://sports.yahoo.com/nfl/players/27573/news" TargetMode="External"/><Relationship Id="rId168" Type="http://schemas.openxmlformats.org/officeDocument/2006/relationships/hyperlink" Target="https://sports.yahoo.com/nfl/players/27618/news" TargetMode="External"/><Relationship Id="rId312" Type="http://schemas.openxmlformats.org/officeDocument/2006/relationships/hyperlink" Target="https://sports.yahoo.com/nfl/players/26456/news" TargetMode="External"/><Relationship Id="rId333" Type="http://schemas.openxmlformats.org/officeDocument/2006/relationships/hyperlink" Target="https://sports.yahoo.com/nfl/players/30230/news" TargetMode="External"/><Relationship Id="rId354" Type="http://schemas.openxmlformats.org/officeDocument/2006/relationships/printerSettings" Target="../printerSettings/printerSettings1.bin"/><Relationship Id="rId51" Type="http://schemas.openxmlformats.org/officeDocument/2006/relationships/hyperlink" Target="https://sports.yahoo.com/nfl/players/26699/news" TargetMode="External"/><Relationship Id="rId72" Type="http://schemas.openxmlformats.org/officeDocument/2006/relationships/hyperlink" Target="https://sports.yahoo.com/nfl/players/26686/news" TargetMode="External"/><Relationship Id="rId93" Type="http://schemas.openxmlformats.org/officeDocument/2006/relationships/hyperlink" Target="https://sports.yahoo.com/nfl/players/8982/news" TargetMode="External"/><Relationship Id="rId189" Type="http://schemas.openxmlformats.org/officeDocument/2006/relationships/hyperlink" Target="https://sports.yahoo.com/nfl/players/23976/news" TargetMode="External"/><Relationship Id="rId3" Type="http://schemas.openxmlformats.org/officeDocument/2006/relationships/hyperlink" Target="https://sports.yahoo.com/nfl/players/24788/news" TargetMode="External"/><Relationship Id="rId214" Type="http://schemas.openxmlformats.org/officeDocument/2006/relationships/hyperlink" Target="https://sports.yahoo.com/nfl/players/31135/news" TargetMode="External"/><Relationship Id="rId235" Type="http://schemas.openxmlformats.org/officeDocument/2006/relationships/hyperlink" Target="https://sports.yahoo.com/nfl/players/29368/news" TargetMode="External"/><Relationship Id="rId256" Type="http://schemas.openxmlformats.org/officeDocument/2006/relationships/hyperlink" Target="https://sports.yahoo.com/nfl/players/27626/news" TargetMode="External"/><Relationship Id="rId277" Type="http://schemas.openxmlformats.org/officeDocument/2006/relationships/hyperlink" Target="https://sports.yahoo.com/nfl/players/28464/news" TargetMode="External"/><Relationship Id="rId298" Type="http://schemas.openxmlformats.org/officeDocument/2006/relationships/hyperlink" Target="https://sports.yahoo.com/nfl/players/31567/news" TargetMode="External"/><Relationship Id="rId116" Type="http://schemas.openxmlformats.org/officeDocument/2006/relationships/hyperlink" Target="https://sports.yahoo.com/nfl/players/30209/news" TargetMode="External"/><Relationship Id="rId137" Type="http://schemas.openxmlformats.org/officeDocument/2006/relationships/hyperlink" Target="https://sports.yahoo.com/nfl/players/31021/news" TargetMode="External"/><Relationship Id="rId158" Type="http://schemas.openxmlformats.org/officeDocument/2006/relationships/hyperlink" Target="https://sports.yahoo.com/nfl/players/29315/news" TargetMode="External"/><Relationship Id="rId302" Type="http://schemas.openxmlformats.org/officeDocument/2006/relationships/hyperlink" Target="https://sports.yahoo.com/nfl/players/28847/news" TargetMode="External"/><Relationship Id="rId323" Type="http://schemas.openxmlformats.org/officeDocument/2006/relationships/hyperlink" Target="https://sports.yahoo.com/nfl/players/31268/news" TargetMode="External"/><Relationship Id="rId344" Type="http://schemas.openxmlformats.org/officeDocument/2006/relationships/hyperlink" Target="https://sports.yahoo.com/nfl/players/24940/news" TargetMode="External"/><Relationship Id="rId20" Type="http://schemas.openxmlformats.org/officeDocument/2006/relationships/hyperlink" Target="https://sports.yahoo.com/nfl/players/25711/news" TargetMode="External"/><Relationship Id="rId41" Type="http://schemas.openxmlformats.org/officeDocument/2006/relationships/hyperlink" Target="https://sports.yahoo.com/nfl/players/24793/news" TargetMode="External"/><Relationship Id="rId62" Type="http://schemas.openxmlformats.org/officeDocument/2006/relationships/hyperlink" Target="https://sports.yahoo.com/nfl/players/31001/news" TargetMode="External"/><Relationship Id="rId83" Type="http://schemas.openxmlformats.org/officeDocument/2006/relationships/hyperlink" Target="https://sports.yahoo.com/nfl/players/6762/news" TargetMode="External"/><Relationship Id="rId179" Type="http://schemas.openxmlformats.org/officeDocument/2006/relationships/hyperlink" Target="https://sports.yahoo.com/nfl/players/30223/news"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sports.yahoo.com/nfl/players/9496/news" TargetMode="External"/><Relationship Id="rId299" Type="http://schemas.openxmlformats.org/officeDocument/2006/relationships/hyperlink" Target="https://sports.yahoo.com/nfl/players/30213/news" TargetMode="External"/><Relationship Id="rId303" Type="http://schemas.openxmlformats.org/officeDocument/2006/relationships/hyperlink" Target="https://sports.yahoo.com/nfl/players/24891/news" TargetMode="External"/><Relationship Id="rId21" Type="http://schemas.openxmlformats.org/officeDocument/2006/relationships/hyperlink" Target="https://sports.yahoo.com/nfl/players/26686/news" TargetMode="External"/><Relationship Id="rId42" Type="http://schemas.openxmlformats.org/officeDocument/2006/relationships/hyperlink" Target="https://sports.yahoo.com/nfl/players/24788/news" TargetMode="External"/><Relationship Id="rId63" Type="http://schemas.openxmlformats.org/officeDocument/2006/relationships/hyperlink" Target="https://sports.yahoo.com/nfl/players/26664/news" TargetMode="External"/><Relationship Id="rId84" Type="http://schemas.openxmlformats.org/officeDocument/2006/relationships/hyperlink" Target="https://sports.yahoo.com/nfl/players/27590/news" TargetMode="External"/><Relationship Id="rId138" Type="http://schemas.openxmlformats.org/officeDocument/2006/relationships/hyperlink" Target="https://sports.yahoo.com/nfl/players/30115/news" TargetMode="External"/><Relationship Id="rId159" Type="http://schemas.openxmlformats.org/officeDocument/2006/relationships/hyperlink" Target="https://sports.yahoo.com/nfl/players/26678/news" TargetMode="External"/><Relationship Id="rId324" Type="http://schemas.openxmlformats.org/officeDocument/2006/relationships/hyperlink" Target="https://sports.yahoo.com/nfl/players/31656/news" TargetMode="External"/><Relationship Id="rId170" Type="http://schemas.openxmlformats.org/officeDocument/2006/relationships/hyperlink" Target="https://sports.yahoo.com/nfl/players/30707/news" TargetMode="External"/><Relationship Id="rId191" Type="http://schemas.openxmlformats.org/officeDocument/2006/relationships/hyperlink" Target="https://sports.yahoo.com/nfl/players/30157/news" TargetMode="External"/><Relationship Id="rId205" Type="http://schemas.openxmlformats.org/officeDocument/2006/relationships/hyperlink" Target="https://sports.yahoo.com/nfl/players/27737/news" TargetMode="External"/><Relationship Id="rId226" Type="http://schemas.openxmlformats.org/officeDocument/2006/relationships/hyperlink" Target="https://sports.yahoo.com/nfl/players/8261/news" TargetMode="External"/><Relationship Id="rId247" Type="http://schemas.openxmlformats.org/officeDocument/2006/relationships/hyperlink" Target="https://sports.yahoo.com/nfl/players/28234/news" TargetMode="External"/><Relationship Id="rId107" Type="http://schemas.openxmlformats.org/officeDocument/2006/relationships/hyperlink" Target="https://sports.yahoo.com/nfl/players/27585/news" TargetMode="External"/><Relationship Id="rId268" Type="http://schemas.openxmlformats.org/officeDocument/2006/relationships/hyperlink" Target="https://sports.yahoo.com/nfl/players/27626/news" TargetMode="External"/><Relationship Id="rId289" Type="http://schemas.openxmlformats.org/officeDocument/2006/relationships/hyperlink" Target="https://sports.yahoo.com/nfl/players/25774/news" TargetMode="External"/><Relationship Id="rId11" Type="http://schemas.openxmlformats.org/officeDocument/2006/relationships/hyperlink" Target="https://sports.yahoo.com/nfl/players/30199/news" TargetMode="External"/><Relationship Id="rId32" Type="http://schemas.openxmlformats.org/officeDocument/2006/relationships/hyperlink" Target="https://sports.yahoo.com/nfl/players/30121/news" TargetMode="External"/><Relationship Id="rId53" Type="http://schemas.openxmlformats.org/officeDocument/2006/relationships/hyperlink" Target="https://sports.yahoo.com/nfl/players/5479/news" TargetMode="External"/><Relationship Id="rId74" Type="http://schemas.openxmlformats.org/officeDocument/2006/relationships/hyperlink" Target="https://sports.yahoo.com/nfl/players/28429/news" TargetMode="External"/><Relationship Id="rId128" Type="http://schemas.openxmlformats.org/officeDocument/2006/relationships/hyperlink" Target="https://sports.yahoo.com/nfl/players/27531/news" TargetMode="External"/><Relationship Id="rId149" Type="http://schemas.openxmlformats.org/officeDocument/2006/relationships/hyperlink" Target="https://sports.yahoo.com/nfl/players/6791/news" TargetMode="External"/><Relationship Id="rId314" Type="http://schemas.openxmlformats.org/officeDocument/2006/relationships/hyperlink" Target="https://sports.yahoo.com/nfl/players/27709/news" TargetMode="External"/><Relationship Id="rId5" Type="http://schemas.openxmlformats.org/officeDocument/2006/relationships/hyperlink" Target="https://sports.yahoo.com/nfl/players/24171/news" TargetMode="External"/><Relationship Id="rId95" Type="http://schemas.openxmlformats.org/officeDocument/2006/relationships/hyperlink" Target="https://sports.yahoo.com/nfl/players/25711/news" TargetMode="External"/><Relationship Id="rId160" Type="http://schemas.openxmlformats.org/officeDocument/2006/relationships/hyperlink" Target="https://sports.yahoo.com/nfl/players/8263/news" TargetMode="External"/><Relationship Id="rId181" Type="http://schemas.openxmlformats.org/officeDocument/2006/relationships/hyperlink" Target="https://sports.yahoo.com/nfl/players/9348/news" TargetMode="External"/><Relationship Id="rId216" Type="http://schemas.openxmlformats.org/officeDocument/2006/relationships/hyperlink" Target="https://sports.yahoo.com/nfl/players/25810/news" TargetMode="External"/><Relationship Id="rId237" Type="http://schemas.openxmlformats.org/officeDocument/2006/relationships/hyperlink" Target="https://sports.yahoo.com/nfl/players/28424/news" TargetMode="External"/><Relationship Id="rId258" Type="http://schemas.openxmlformats.org/officeDocument/2006/relationships/hyperlink" Target="https://sports.yahoo.com/nfl/players/28495/news" TargetMode="External"/><Relationship Id="rId279" Type="http://schemas.openxmlformats.org/officeDocument/2006/relationships/hyperlink" Target="https://sports.yahoo.com/nfl/players/25838/news" TargetMode="External"/><Relationship Id="rId22" Type="http://schemas.openxmlformats.org/officeDocument/2006/relationships/hyperlink" Target="https://sports.yahoo.com/nfl/players/6762/news" TargetMode="External"/><Relationship Id="rId43" Type="http://schemas.openxmlformats.org/officeDocument/2006/relationships/hyperlink" Target="https://sports.yahoo.com/nfl/players/27589/news" TargetMode="External"/><Relationship Id="rId64" Type="http://schemas.openxmlformats.org/officeDocument/2006/relationships/hyperlink" Target="https://sports.yahoo.com/nfl/players/9274/news" TargetMode="External"/><Relationship Id="rId118" Type="http://schemas.openxmlformats.org/officeDocument/2006/relationships/hyperlink" Target="https://sports.yahoo.com/nfl/players/24851/news" TargetMode="External"/><Relationship Id="rId139" Type="http://schemas.openxmlformats.org/officeDocument/2006/relationships/hyperlink" Target="https://sports.yahoo.com/nfl/players/31021/news" TargetMode="External"/><Relationship Id="rId290" Type="http://schemas.openxmlformats.org/officeDocument/2006/relationships/hyperlink" Target="https://sports.yahoo.com/nfl/players/29341/news" TargetMode="External"/><Relationship Id="rId304" Type="http://schemas.openxmlformats.org/officeDocument/2006/relationships/hyperlink" Target="https://sports.yahoo.com/nfl/players/29387/news" TargetMode="External"/><Relationship Id="rId325" Type="http://schemas.openxmlformats.org/officeDocument/2006/relationships/hyperlink" Target="https://sports.yahoo.com/nfl/players/31298/news" TargetMode="External"/><Relationship Id="rId85" Type="http://schemas.openxmlformats.org/officeDocument/2006/relationships/hyperlink" Target="https://sports.yahoo.com/nfl/players/28014/news" TargetMode="External"/><Relationship Id="rId150" Type="http://schemas.openxmlformats.org/officeDocument/2006/relationships/hyperlink" Target="https://sports.yahoo.com/nfl/players/28389/news" TargetMode="External"/><Relationship Id="rId171" Type="http://schemas.openxmlformats.org/officeDocument/2006/relationships/hyperlink" Target="https://sports.yahoo.com/nfl/players/24913/news" TargetMode="External"/><Relationship Id="rId192" Type="http://schemas.openxmlformats.org/officeDocument/2006/relationships/hyperlink" Target="https://sports.yahoo.com/nfl/players/29249/news" TargetMode="External"/><Relationship Id="rId206" Type="http://schemas.openxmlformats.org/officeDocument/2006/relationships/hyperlink" Target="https://sports.yahoo.com/nfl/players/28473/news" TargetMode="External"/><Relationship Id="rId227" Type="http://schemas.openxmlformats.org/officeDocument/2006/relationships/hyperlink" Target="https://sports.yahoo.com/nfl/players/28548/news" TargetMode="External"/><Relationship Id="rId248" Type="http://schemas.openxmlformats.org/officeDocument/2006/relationships/hyperlink" Target="https://sports.yahoo.com/nfl/players/28514/news" TargetMode="External"/><Relationship Id="rId269" Type="http://schemas.openxmlformats.org/officeDocument/2006/relationships/hyperlink" Target="https://sports.yahoo.com/nfl/players/24062/news" TargetMode="External"/><Relationship Id="rId12" Type="http://schemas.openxmlformats.org/officeDocument/2006/relationships/hyperlink" Target="https://sports.yahoo.com/nfl/players/29281/news" TargetMode="External"/><Relationship Id="rId33" Type="http://schemas.openxmlformats.org/officeDocument/2006/relationships/hyperlink" Target="https://sports.yahoo.com/nfl/players/28392/news" TargetMode="External"/><Relationship Id="rId108" Type="http://schemas.openxmlformats.org/officeDocument/2006/relationships/hyperlink" Target="https://sports.yahoo.com/nfl/players/30132/news" TargetMode="External"/><Relationship Id="rId129" Type="http://schemas.openxmlformats.org/officeDocument/2006/relationships/hyperlink" Target="https://sports.yahoo.com/nfl/players/27564/news" TargetMode="External"/><Relationship Id="rId280" Type="http://schemas.openxmlformats.org/officeDocument/2006/relationships/hyperlink" Target="https://sports.yahoo.com/nfl/players/24845/news" TargetMode="External"/><Relationship Id="rId315" Type="http://schemas.openxmlformats.org/officeDocument/2006/relationships/hyperlink" Target="https://sports.yahoo.com/nfl/players/29346/news" TargetMode="External"/><Relationship Id="rId54" Type="http://schemas.openxmlformats.org/officeDocument/2006/relationships/hyperlink" Target="https://sports.yahoo.com/nfl/players/9317/news" TargetMode="External"/><Relationship Id="rId75" Type="http://schemas.openxmlformats.org/officeDocument/2006/relationships/hyperlink" Target="https://sports.yahoo.com/nfl/players/30182/news" TargetMode="External"/><Relationship Id="rId96" Type="http://schemas.openxmlformats.org/officeDocument/2006/relationships/hyperlink" Target="https://sports.yahoo.com/nfl/players/31001/news" TargetMode="External"/><Relationship Id="rId140" Type="http://schemas.openxmlformats.org/officeDocument/2006/relationships/hyperlink" Target="https://sports.yahoo.com/nfl/players/26644/news" TargetMode="External"/><Relationship Id="rId161" Type="http://schemas.openxmlformats.org/officeDocument/2006/relationships/hyperlink" Target="https://sports.yahoo.com/nfl/players/26660/news" TargetMode="External"/><Relationship Id="rId182" Type="http://schemas.openxmlformats.org/officeDocument/2006/relationships/hyperlink" Target="https://sports.yahoo.com/nfl/players/26817/news" TargetMode="External"/><Relationship Id="rId217" Type="http://schemas.openxmlformats.org/officeDocument/2006/relationships/hyperlink" Target="https://sports.yahoo.com/nfl/players/24916/news" TargetMode="External"/><Relationship Id="rId6" Type="http://schemas.openxmlformats.org/officeDocument/2006/relationships/hyperlink" Target="https://sports.yahoo.com/nfl/players/30972/news" TargetMode="External"/><Relationship Id="rId238" Type="http://schemas.openxmlformats.org/officeDocument/2006/relationships/hyperlink" Target="https://sports.yahoo.com/nfl/players/25120/news" TargetMode="External"/><Relationship Id="rId259" Type="http://schemas.openxmlformats.org/officeDocument/2006/relationships/hyperlink" Target="https://sports.yahoo.com/nfl/players/26832/news" TargetMode="External"/><Relationship Id="rId23" Type="http://schemas.openxmlformats.org/officeDocument/2006/relationships/hyperlink" Target="https://sports.yahoo.com/nfl/players/28534/news" TargetMode="External"/><Relationship Id="rId119" Type="http://schemas.openxmlformats.org/officeDocument/2006/relationships/hyperlink" Target="https://sports.yahoo.com/nfl/players/30247/news" TargetMode="External"/><Relationship Id="rId270" Type="http://schemas.openxmlformats.org/officeDocument/2006/relationships/hyperlink" Target="https://sports.yahoo.com/nfl/players/29288/news" TargetMode="External"/><Relationship Id="rId291" Type="http://schemas.openxmlformats.org/officeDocument/2006/relationships/hyperlink" Target="https://sports.yahoo.com/nfl/players/27584/news" TargetMode="External"/><Relationship Id="rId305" Type="http://schemas.openxmlformats.org/officeDocument/2006/relationships/hyperlink" Target="https://sports.yahoo.com/nfl/players/25896/news" TargetMode="External"/><Relationship Id="rId326" Type="http://schemas.openxmlformats.org/officeDocument/2006/relationships/hyperlink" Target="https://sports.yahoo.com/nfl/players/26671/news" TargetMode="External"/><Relationship Id="rId44" Type="http://schemas.openxmlformats.org/officeDocument/2006/relationships/hyperlink" Target="https://sports.yahoo.com/nfl/players/5228/news" TargetMode="External"/><Relationship Id="rId65" Type="http://schemas.openxmlformats.org/officeDocument/2006/relationships/hyperlink" Target="https://sports.yahoo.com/nfl/players/8285/news" TargetMode="External"/><Relationship Id="rId86" Type="http://schemas.openxmlformats.org/officeDocument/2006/relationships/hyperlink" Target="https://sports.yahoo.com/nfl/players/27789/news" TargetMode="External"/><Relationship Id="rId130" Type="http://schemas.openxmlformats.org/officeDocument/2006/relationships/hyperlink" Target="https://sports.yahoo.com/nfl/players/6760/news" TargetMode="External"/><Relationship Id="rId151" Type="http://schemas.openxmlformats.org/officeDocument/2006/relationships/hyperlink" Target="https://sports.yahoo.com/nfl/players/29315/news" TargetMode="External"/><Relationship Id="rId172" Type="http://schemas.openxmlformats.org/officeDocument/2006/relationships/hyperlink" Target="https://sports.yahoo.com/nfl/players/26804/news" TargetMode="External"/><Relationship Id="rId193" Type="http://schemas.openxmlformats.org/officeDocument/2006/relationships/hyperlink" Target="https://sports.yahoo.com/nfl/players/7755/news" TargetMode="External"/><Relationship Id="rId207" Type="http://schemas.openxmlformats.org/officeDocument/2006/relationships/hyperlink" Target="https://sports.yahoo.com/nfl/players/29694/news" TargetMode="External"/><Relationship Id="rId228" Type="http://schemas.openxmlformats.org/officeDocument/2006/relationships/hyperlink" Target="https://sports.yahoo.com/nfl/players/25730/news" TargetMode="External"/><Relationship Id="rId249" Type="http://schemas.openxmlformats.org/officeDocument/2006/relationships/hyperlink" Target="https://sports.yahoo.com/nfl/players/28590/news" TargetMode="External"/><Relationship Id="rId13" Type="http://schemas.openxmlformats.org/officeDocument/2006/relationships/hyperlink" Target="https://sports.yahoo.com/nfl/players/28403/news" TargetMode="External"/><Relationship Id="rId109" Type="http://schemas.openxmlformats.org/officeDocument/2006/relationships/hyperlink" Target="https://sports.yahoo.com/nfl/players/30120/news" TargetMode="External"/><Relationship Id="rId260" Type="http://schemas.openxmlformats.org/officeDocument/2006/relationships/hyperlink" Target="https://sports.yahoo.com/nfl/players/28638/news" TargetMode="External"/><Relationship Id="rId281" Type="http://schemas.openxmlformats.org/officeDocument/2006/relationships/hyperlink" Target="https://sports.yahoo.com/nfl/players/28464/news" TargetMode="External"/><Relationship Id="rId316" Type="http://schemas.openxmlformats.org/officeDocument/2006/relationships/hyperlink" Target="https://sports.yahoo.com/nfl/players/29325/news" TargetMode="External"/><Relationship Id="rId34" Type="http://schemas.openxmlformats.org/officeDocument/2006/relationships/hyperlink" Target="https://sports.yahoo.com/nfl/players/24035/news" TargetMode="External"/><Relationship Id="rId55" Type="http://schemas.openxmlformats.org/officeDocument/2006/relationships/hyperlink" Target="https://sports.yahoo.com/nfl/players/25876/news" TargetMode="External"/><Relationship Id="rId76" Type="http://schemas.openxmlformats.org/officeDocument/2006/relationships/hyperlink" Target="https://sports.yahoo.com/nfl/players/26701/news" TargetMode="External"/><Relationship Id="rId97" Type="http://schemas.openxmlformats.org/officeDocument/2006/relationships/hyperlink" Target="https://sports.yahoo.com/nfl/players/30123/news" TargetMode="External"/><Relationship Id="rId120" Type="http://schemas.openxmlformats.org/officeDocument/2006/relationships/hyperlink" Target="https://sports.yahoo.com/nfl/players/29369/news" TargetMode="External"/><Relationship Id="rId141" Type="http://schemas.openxmlformats.org/officeDocument/2006/relationships/hyperlink" Target="https://sports.yahoo.com/nfl/players/8826/news" TargetMode="External"/><Relationship Id="rId7" Type="http://schemas.openxmlformats.org/officeDocument/2006/relationships/hyperlink" Target="https://sports.yahoo.com/nfl/players/30180/news" TargetMode="External"/><Relationship Id="rId162" Type="http://schemas.openxmlformats.org/officeDocument/2006/relationships/hyperlink" Target="https://sports.yahoo.com/nfl/players/30122/news" TargetMode="External"/><Relationship Id="rId183" Type="http://schemas.openxmlformats.org/officeDocument/2006/relationships/hyperlink" Target="https://sports.yahoo.com/nfl/players/6663/news" TargetMode="External"/><Relationship Id="rId218" Type="http://schemas.openxmlformats.org/officeDocument/2006/relationships/hyperlink" Target="https://sports.yahoo.com/nfl/players/26253/news" TargetMode="External"/><Relationship Id="rId239" Type="http://schemas.openxmlformats.org/officeDocument/2006/relationships/hyperlink" Target="https://sports.yahoo.com/nfl/players/29070/news" TargetMode="External"/><Relationship Id="rId250" Type="http://schemas.openxmlformats.org/officeDocument/2006/relationships/hyperlink" Target="https://sports.yahoo.com/nfl/players/26781/news" TargetMode="External"/><Relationship Id="rId271" Type="http://schemas.openxmlformats.org/officeDocument/2006/relationships/hyperlink" Target="https://sports.yahoo.com/nfl/players/24991/news" TargetMode="External"/><Relationship Id="rId292" Type="http://schemas.openxmlformats.org/officeDocument/2006/relationships/hyperlink" Target="https://sports.yahoo.com/nfl/players/27174/news" TargetMode="External"/><Relationship Id="rId306" Type="http://schemas.openxmlformats.org/officeDocument/2006/relationships/hyperlink" Target="https://sports.yahoo.com/nfl/players/29328/news" TargetMode="External"/><Relationship Id="rId24" Type="http://schemas.openxmlformats.org/officeDocument/2006/relationships/hyperlink" Target="https://sports.yahoo.com/nfl/players/25802/news" TargetMode="External"/><Relationship Id="rId45" Type="http://schemas.openxmlformats.org/officeDocument/2006/relationships/hyperlink" Target="https://sports.yahoo.com/nfl/players/29307/news" TargetMode="External"/><Relationship Id="rId66" Type="http://schemas.openxmlformats.org/officeDocument/2006/relationships/hyperlink" Target="https://sports.yahoo.com/nfl/players/24070/news" TargetMode="External"/><Relationship Id="rId87" Type="http://schemas.openxmlformats.org/officeDocument/2006/relationships/hyperlink" Target="https://sports.yahoo.com/nfl/players/6763/news" TargetMode="External"/><Relationship Id="rId110" Type="http://schemas.openxmlformats.org/officeDocument/2006/relationships/hyperlink" Target="https://sports.yahoo.com/nfl/players/28465/news" TargetMode="External"/><Relationship Id="rId131" Type="http://schemas.openxmlformats.org/officeDocument/2006/relationships/hyperlink" Target="https://sports.yahoo.com/nfl/players/9353/news" TargetMode="External"/><Relationship Id="rId327" Type="http://schemas.openxmlformats.org/officeDocument/2006/relationships/printerSettings" Target="../printerSettings/printerSettings2.bin"/><Relationship Id="rId152" Type="http://schemas.openxmlformats.org/officeDocument/2006/relationships/hyperlink" Target="https://sports.yahoo.com/nfl/players/28482/news" TargetMode="External"/><Relationship Id="rId173" Type="http://schemas.openxmlformats.org/officeDocument/2006/relationships/hyperlink" Target="https://sports.yahoo.com/nfl/players/30227/news" TargetMode="External"/><Relationship Id="rId194" Type="http://schemas.openxmlformats.org/officeDocument/2006/relationships/hyperlink" Target="https://sports.yahoo.com/nfl/players/28847/news" TargetMode="External"/><Relationship Id="rId208" Type="http://schemas.openxmlformats.org/officeDocument/2006/relationships/hyperlink" Target="https://sports.yahoo.com/nfl/players/31104/news" TargetMode="External"/><Relationship Id="rId229" Type="http://schemas.openxmlformats.org/officeDocument/2006/relationships/hyperlink" Target="https://sports.yahoo.com/nfl/players/30217/news" TargetMode="External"/><Relationship Id="rId240" Type="http://schemas.openxmlformats.org/officeDocument/2006/relationships/hyperlink" Target="https://sports.yahoo.com/nfl/players/27074/news" TargetMode="External"/><Relationship Id="rId261" Type="http://schemas.openxmlformats.org/officeDocument/2006/relationships/hyperlink" Target="https://sports.yahoo.com/nfl/players/26456/news" TargetMode="External"/><Relationship Id="rId14" Type="http://schemas.openxmlformats.org/officeDocument/2006/relationships/hyperlink" Target="https://sports.yahoo.com/nfl/players/26699/news" TargetMode="External"/><Relationship Id="rId30" Type="http://schemas.openxmlformats.org/officeDocument/2006/relationships/hyperlink" Target="https://sports.yahoo.com/nfl/players/27624/news" TargetMode="External"/><Relationship Id="rId35" Type="http://schemas.openxmlformats.org/officeDocument/2006/relationships/hyperlink" Target="https://sports.yahoo.com/nfl/players/30161/news" TargetMode="External"/><Relationship Id="rId56" Type="http://schemas.openxmlformats.org/officeDocument/2006/relationships/hyperlink" Target="https://sports.yahoo.com/nfl/players/24936/news" TargetMode="External"/><Relationship Id="rId77" Type="http://schemas.openxmlformats.org/officeDocument/2006/relationships/hyperlink" Target="https://sports.yahoo.com/nfl/players/31013/news" TargetMode="External"/><Relationship Id="rId100" Type="http://schemas.openxmlformats.org/officeDocument/2006/relationships/hyperlink" Target="https://sports.yahoo.com/nfl/players/30142/news" TargetMode="External"/><Relationship Id="rId105" Type="http://schemas.openxmlformats.org/officeDocument/2006/relationships/hyperlink" Target="https://sports.yahoo.com/nfl/players/30295/news" TargetMode="External"/><Relationship Id="rId126" Type="http://schemas.openxmlformats.org/officeDocument/2006/relationships/hyperlink" Target="https://sports.yahoo.com/nfl/players/27567/news" TargetMode="External"/><Relationship Id="rId147" Type="http://schemas.openxmlformats.org/officeDocument/2006/relationships/hyperlink" Target="https://sports.yahoo.com/nfl/players/27874/news" TargetMode="External"/><Relationship Id="rId168" Type="http://schemas.openxmlformats.org/officeDocument/2006/relationships/hyperlink" Target="https://sports.yahoo.com/nfl/players/31010/news" TargetMode="External"/><Relationship Id="rId282" Type="http://schemas.openxmlformats.org/officeDocument/2006/relationships/hyperlink" Target="https://sports.yahoo.com/nfl/players/25883/news" TargetMode="External"/><Relationship Id="rId312" Type="http://schemas.openxmlformats.org/officeDocument/2006/relationships/hyperlink" Target="https://sports.yahoo.com/nfl/players/28456/news" TargetMode="External"/><Relationship Id="rId317" Type="http://schemas.openxmlformats.org/officeDocument/2006/relationships/hyperlink" Target="https://sports.yahoo.com/nfl/players/30267/news" TargetMode="External"/><Relationship Id="rId8" Type="http://schemas.openxmlformats.org/officeDocument/2006/relationships/hyperlink" Target="https://sports.yahoo.com/nfl/players/26650/news" TargetMode="External"/><Relationship Id="rId51" Type="http://schemas.openxmlformats.org/officeDocument/2006/relationships/hyperlink" Target="https://sports.yahoo.com/nfl/players/30136/news" TargetMode="External"/><Relationship Id="rId72" Type="http://schemas.openxmlformats.org/officeDocument/2006/relationships/hyperlink" Target="https://sports.yahoo.com/nfl/players/29236/news" TargetMode="External"/><Relationship Id="rId93" Type="http://schemas.openxmlformats.org/officeDocument/2006/relationships/hyperlink" Target="https://sports.yahoo.com/nfl/players/28461/news" TargetMode="External"/><Relationship Id="rId98" Type="http://schemas.openxmlformats.org/officeDocument/2006/relationships/hyperlink" Target="https://sports.yahoo.com/nfl/players/8780/news" TargetMode="External"/><Relationship Id="rId121" Type="http://schemas.openxmlformats.org/officeDocument/2006/relationships/hyperlink" Target="https://sports.yahoo.com/nfl/players/29560/news" TargetMode="External"/><Relationship Id="rId142" Type="http://schemas.openxmlformats.org/officeDocument/2006/relationships/hyperlink" Target="https://sports.yahoo.com/nfl/players/30494/news" TargetMode="External"/><Relationship Id="rId163" Type="http://schemas.openxmlformats.org/officeDocument/2006/relationships/hyperlink" Target="https://sports.yahoo.com/nfl/players/30223/news" TargetMode="External"/><Relationship Id="rId184" Type="http://schemas.openxmlformats.org/officeDocument/2006/relationships/hyperlink" Target="https://sports.yahoo.com/nfl/players/30423/news" TargetMode="External"/><Relationship Id="rId189" Type="http://schemas.openxmlformats.org/officeDocument/2006/relationships/hyperlink" Target="https://sports.yahoo.com/nfl/players/30218/news" TargetMode="External"/><Relationship Id="rId219" Type="http://schemas.openxmlformats.org/officeDocument/2006/relationships/hyperlink" Target="https://sports.yahoo.com/nfl/players/25744/news" TargetMode="External"/><Relationship Id="rId3" Type="http://schemas.openxmlformats.org/officeDocument/2006/relationships/hyperlink" Target="https://sports.yahoo.com/nfl/players/28474/news" TargetMode="External"/><Relationship Id="rId214" Type="http://schemas.openxmlformats.org/officeDocument/2006/relationships/hyperlink" Target="https://sports.yahoo.com/nfl/players/9444/news" TargetMode="External"/><Relationship Id="rId230" Type="http://schemas.openxmlformats.org/officeDocument/2006/relationships/hyperlink" Target="https://sports.yahoo.com/nfl/players/27646/news" TargetMode="External"/><Relationship Id="rId235" Type="http://schemas.openxmlformats.org/officeDocument/2006/relationships/hyperlink" Target="https://sports.yahoo.com/nfl/players/28547/news" TargetMode="External"/><Relationship Id="rId251" Type="http://schemas.openxmlformats.org/officeDocument/2006/relationships/hyperlink" Target="https://sports.yahoo.com/nfl/players/30202/news" TargetMode="External"/><Relationship Id="rId256" Type="http://schemas.openxmlformats.org/officeDocument/2006/relationships/hyperlink" Target="https://sports.yahoo.com/nfl/players/30253/news" TargetMode="External"/><Relationship Id="rId277" Type="http://schemas.openxmlformats.org/officeDocument/2006/relationships/hyperlink" Target="https://sports.yahoo.com/nfl/players/29344/news" TargetMode="External"/><Relationship Id="rId298" Type="http://schemas.openxmlformats.org/officeDocument/2006/relationships/hyperlink" Target="https://sports.yahoo.com/nfl/players/27914/news" TargetMode="External"/><Relationship Id="rId25" Type="http://schemas.openxmlformats.org/officeDocument/2006/relationships/hyperlink" Target="https://sports.yahoo.com/nfl/players/30117/news" TargetMode="External"/><Relationship Id="rId46" Type="http://schemas.openxmlformats.org/officeDocument/2006/relationships/hyperlink" Target="https://sports.yahoo.com/nfl/players/29405/news" TargetMode="External"/><Relationship Id="rId67" Type="http://schemas.openxmlformats.org/officeDocument/2006/relationships/hyperlink" Target="https://sports.yahoo.com/nfl/players/25178/news" TargetMode="External"/><Relationship Id="rId116" Type="http://schemas.openxmlformats.org/officeDocument/2006/relationships/hyperlink" Target="https://sports.yahoo.com/nfl/players/26777/news" TargetMode="External"/><Relationship Id="rId137" Type="http://schemas.openxmlformats.org/officeDocument/2006/relationships/hyperlink" Target="https://sports.yahoo.com/nfl/players/27566/news" TargetMode="External"/><Relationship Id="rId158" Type="http://schemas.openxmlformats.org/officeDocument/2006/relationships/hyperlink" Target="https://sports.yahoo.com/nfl/players/25718/news" TargetMode="External"/><Relationship Id="rId272" Type="http://schemas.openxmlformats.org/officeDocument/2006/relationships/hyperlink" Target="https://sports.yahoo.com/nfl/players/27648/news" TargetMode="External"/><Relationship Id="rId293" Type="http://schemas.openxmlformats.org/officeDocument/2006/relationships/hyperlink" Target="https://sports.yahoo.com/nfl/players/29609/news" TargetMode="External"/><Relationship Id="rId302" Type="http://schemas.openxmlformats.org/officeDocument/2006/relationships/hyperlink" Target="https://sports.yahoo.com/nfl/players/26807/news" TargetMode="External"/><Relationship Id="rId307" Type="http://schemas.openxmlformats.org/officeDocument/2006/relationships/hyperlink" Target="https://sports.yahoo.com/nfl/players/28545/news" TargetMode="External"/><Relationship Id="rId323" Type="http://schemas.openxmlformats.org/officeDocument/2006/relationships/hyperlink" Target="https://sports.yahoo.com/nfl/players/31345/news" TargetMode="External"/><Relationship Id="rId328" Type="http://schemas.openxmlformats.org/officeDocument/2006/relationships/drawing" Target="../drawings/drawing2.xml"/><Relationship Id="rId20" Type="http://schemas.openxmlformats.org/officeDocument/2006/relationships/hyperlink" Target="https://sports.yahoo.com/nfl/players/27277/news" TargetMode="External"/><Relationship Id="rId41" Type="http://schemas.openxmlformats.org/officeDocument/2006/relationships/hyperlink" Target="https://sports.yahoo.com/nfl/players/26561/news" TargetMode="External"/><Relationship Id="rId62" Type="http://schemas.openxmlformats.org/officeDocument/2006/relationships/hyperlink" Target="https://sports.yahoo.com/nfl/players/28493/news" TargetMode="External"/><Relationship Id="rId83" Type="http://schemas.openxmlformats.org/officeDocument/2006/relationships/hyperlink" Target="https://sports.yahoo.com/nfl/players/7924/news" TargetMode="External"/><Relationship Id="rId88" Type="http://schemas.openxmlformats.org/officeDocument/2006/relationships/hyperlink" Target="https://sports.yahoo.com/nfl/players/6770/news" TargetMode="External"/><Relationship Id="rId111" Type="http://schemas.openxmlformats.org/officeDocument/2006/relationships/hyperlink" Target="https://sports.yahoo.com/nfl/players/26767/news" TargetMode="External"/><Relationship Id="rId132" Type="http://schemas.openxmlformats.org/officeDocument/2006/relationships/hyperlink" Target="https://sports.yahoo.com/nfl/players/24961/news" TargetMode="External"/><Relationship Id="rId153" Type="http://schemas.openxmlformats.org/officeDocument/2006/relationships/hyperlink" Target="https://sports.yahoo.com/nfl/players/25793/news" TargetMode="External"/><Relationship Id="rId174" Type="http://schemas.openxmlformats.org/officeDocument/2006/relationships/hyperlink" Target="https://sports.yahoo.com/nfl/players/27658/news" TargetMode="External"/><Relationship Id="rId179" Type="http://schemas.openxmlformats.org/officeDocument/2006/relationships/hyperlink" Target="https://sports.yahoo.com/nfl/players/30996/news" TargetMode="External"/><Relationship Id="rId195" Type="http://schemas.openxmlformats.org/officeDocument/2006/relationships/hyperlink" Target="https://sports.yahoo.com/nfl/players/26060/news" TargetMode="External"/><Relationship Id="rId209" Type="http://schemas.openxmlformats.org/officeDocument/2006/relationships/hyperlink" Target="https://sports.yahoo.com/nfl/players/7241/news" TargetMode="External"/><Relationship Id="rId190" Type="http://schemas.openxmlformats.org/officeDocument/2006/relationships/hyperlink" Target="https://sports.yahoo.com/nfl/players/8795/news" TargetMode="External"/><Relationship Id="rId204" Type="http://schemas.openxmlformats.org/officeDocument/2006/relationships/hyperlink" Target="https://sports.yahoo.com/nfl/players/31074/news" TargetMode="External"/><Relationship Id="rId220" Type="http://schemas.openxmlformats.org/officeDocument/2006/relationships/hyperlink" Target="https://sports.yahoo.com/nfl/players/28046/news" TargetMode="External"/><Relationship Id="rId225" Type="http://schemas.openxmlformats.org/officeDocument/2006/relationships/hyperlink" Target="https://sports.yahoo.com/nfl/players/26824/news" TargetMode="External"/><Relationship Id="rId241" Type="http://schemas.openxmlformats.org/officeDocument/2006/relationships/hyperlink" Target="https://sports.yahoo.com/nfl/players/23996/news" TargetMode="External"/><Relationship Id="rId246" Type="http://schemas.openxmlformats.org/officeDocument/2006/relationships/hyperlink" Target="https://sports.yahoo.com/nfl/players/9294/news" TargetMode="External"/><Relationship Id="rId267" Type="http://schemas.openxmlformats.org/officeDocument/2006/relationships/hyperlink" Target="https://sports.yahoo.com/nfl/players/26612/news" TargetMode="External"/><Relationship Id="rId288" Type="http://schemas.openxmlformats.org/officeDocument/2006/relationships/hyperlink" Target="https://sports.yahoo.com/nfl/players/27826/news" TargetMode="External"/><Relationship Id="rId15" Type="http://schemas.openxmlformats.org/officeDocument/2006/relationships/hyperlink" Target="https://sports.yahoo.com/nfl/players/27581/news" TargetMode="External"/><Relationship Id="rId36" Type="http://schemas.openxmlformats.org/officeDocument/2006/relationships/hyperlink" Target="https://sports.yahoo.com/nfl/players/7200/news" TargetMode="External"/><Relationship Id="rId57" Type="http://schemas.openxmlformats.org/officeDocument/2006/relationships/hyperlink" Target="https://sports.yahoo.com/nfl/players/31041/news" TargetMode="External"/><Relationship Id="rId106" Type="http://schemas.openxmlformats.org/officeDocument/2006/relationships/hyperlink" Target="https://sports.yahoo.com/nfl/players/27299/news" TargetMode="External"/><Relationship Id="rId127" Type="http://schemas.openxmlformats.org/officeDocument/2006/relationships/hyperlink" Target="https://sports.yahoo.com/nfl/players/28457/news" TargetMode="External"/><Relationship Id="rId262" Type="http://schemas.openxmlformats.org/officeDocument/2006/relationships/hyperlink" Target="https://sports.yahoo.com/nfl/players/26108/news" TargetMode="External"/><Relationship Id="rId283" Type="http://schemas.openxmlformats.org/officeDocument/2006/relationships/hyperlink" Target="https://sports.yahoo.com/nfl/players/28214/news" TargetMode="External"/><Relationship Id="rId313" Type="http://schemas.openxmlformats.org/officeDocument/2006/relationships/hyperlink" Target="https://sports.yahoo.com/nfl/players/27580/news" TargetMode="External"/><Relationship Id="rId318" Type="http://schemas.openxmlformats.org/officeDocument/2006/relationships/hyperlink" Target="https://sports.yahoo.com/nfl/players/31749/news" TargetMode="External"/><Relationship Id="rId10" Type="http://schemas.openxmlformats.org/officeDocument/2006/relationships/hyperlink" Target="https://sports.yahoo.com/nfl/players/24793/news" TargetMode="External"/><Relationship Id="rId31" Type="http://schemas.openxmlformats.org/officeDocument/2006/relationships/hyperlink" Target="https://sports.yahoo.com/nfl/players/23997/news" TargetMode="External"/><Relationship Id="rId52" Type="http://schemas.openxmlformats.org/officeDocument/2006/relationships/hyperlink" Target="https://sports.yahoo.com/nfl/players/27548/news" TargetMode="External"/><Relationship Id="rId73" Type="http://schemas.openxmlformats.org/officeDocument/2006/relationships/hyperlink" Target="https://sports.yahoo.com/nfl/players/24057/news" TargetMode="External"/><Relationship Id="rId78" Type="http://schemas.openxmlformats.org/officeDocument/2006/relationships/hyperlink" Target="https://sports.yahoo.com/nfl/players/30997/news" TargetMode="External"/><Relationship Id="rId94" Type="http://schemas.openxmlformats.org/officeDocument/2006/relationships/hyperlink" Target="https://sports.yahoo.com/nfl/players/26878/news" TargetMode="External"/><Relationship Id="rId99" Type="http://schemas.openxmlformats.org/officeDocument/2006/relationships/hyperlink" Target="https://sports.yahoo.com/nfl/players/28390/news" TargetMode="External"/><Relationship Id="rId101" Type="http://schemas.openxmlformats.org/officeDocument/2006/relationships/hyperlink" Target="https://sports.yahoo.com/nfl/players/26708/news" TargetMode="External"/><Relationship Id="rId122" Type="http://schemas.openxmlformats.org/officeDocument/2006/relationships/hyperlink" Target="https://sports.yahoo.com/nfl/players/30209/news" TargetMode="External"/><Relationship Id="rId143" Type="http://schemas.openxmlformats.org/officeDocument/2006/relationships/hyperlink" Target="https://sports.yahoo.com/nfl/players/31139/news" TargetMode="External"/><Relationship Id="rId148" Type="http://schemas.openxmlformats.org/officeDocument/2006/relationships/hyperlink" Target="https://sports.yahoo.com/nfl/players/24822/news" TargetMode="External"/><Relationship Id="rId164" Type="http://schemas.openxmlformats.org/officeDocument/2006/relationships/hyperlink" Target="https://sports.yahoo.com/nfl/players/29370/news" TargetMode="External"/><Relationship Id="rId169" Type="http://schemas.openxmlformats.org/officeDocument/2006/relationships/hyperlink" Target="https://sports.yahoo.com/nfl/players/28691/news" TargetMode="External"/><Relationship Id="rId185" Type="http://schemas.openxmlformats.org/officeDocument/2006/relationships/hyperlink" Target="https://sports.yahoo.com/nfl/players/30995/news" TargetMode="External"/><Relationship Id="rId4" Type="http://schemas.openxmlformats.org/officeDocument/2006/relationships/hyperlink" Target="https://sports.yahoo.com/nfl/players/29238/news" TargetMode="External"/><Relationship Id="rId9" Type="http://schemas.openxmlformats.org/officeDocument/2006/relationships/hyperlink" Target="https://sports.yahoo.com/nfl/players/27540/news" TargetMode="External"/><Relationship Id="rId180" Type="http://schemas.openxmlformats.org/officeDocument/2006/relationships/hyperlink" Target="https://sports.yahoo.com/nfl/players/24400/news" TargetMode="External"/><Relationship Id="rId210" Type="http://schemas.openxmlformats.org/officeDocument/2006/relationships/hyperlink" Target="https://sports.yahoo.com/nfl/players/8790/news" TargetMode="External"/><Relationship Id="rId215" Type="http://schemas.openxmlformats.org/officeDocument/2006/relationships/hyperlink" Target="https://sports.yahoo.com/nfl/players/28169/news" TargetMode="External"/><Relationship Id="rId236" Type="http://schemas.openxmlformats.org/officeDocument/2006/relationships/hyperlink" Target="https://sports.yahoo.com/nfl/players/25681/news" TargetMode="External"/><Relationship Id="rId257" Type="http://schemas.openxmlformats.org/officeDocument/2006/relationships/hyperlink" Target="https://sports.yahoo.com/nfl/players/27634/news" TargetMode="External"/><Relationship Id="rId278" Type="http://schemas.openxmlformats.org/officeDocument/2006/relationships/hyperlink" Target="https://sports.yahoo.com/nfl/players/27717/news" TargetMode="External"/><Relationship Id="rId26" Type="http://schemas.openxmlformats.org/officeDocument/2006/relationships/hyperlink" Target="https://sports.yahoo.com/nfl/players/27631/news" TargetMode="External"/><Relationship Id="rId231" Type="http://schemas.openxmlformats.org/officeDocument/2006/relationships/hyperlink" Target="https://sports.yahoo.com/nfl/players/7777/news" TargetMode="External"/><Relationship Id="rId252" Type="http://schemas.openxmlformats.org/officeDocument/2006/relationships/hyperlink" Target="https://sports.yahoo.com/nfl/players/28718/news" TargetMode="External"/><Relationship Id="rId273" Type="http://schemas.openxmlformats.org/officeDocument/2006/relationships/hyperlink" Target="https://sports.yahoo.com/nfl/players/26652/news" TargetMode="External"/><Relationship Id="rId294" Type="http://schemas.openxmlformats.org/officeDocument/2006/relationships/hyperlink" Target="https://sports.yahoo.com/nfl/players/28483/news" TargetMode="External"/><Relationship Id="rId308" Type="http://schemas.openxmlformats.org/officeDocument/2006/relationships/hyperlink" Target="https://sports.yahoo.com/nfl/players/30150/news" TargetMode="External"/><Relationship Id="rId329" Type="http://schemas.openxmlformats.org/officeDocument/2006/relationships/vmlDrawing" Target="../drawings/vmlDrawing2.vml"/><Relationship Id="rId47" Type="http://schemas.openxmlformats.org/officeDocument/2006/relationships/hyperlink" Target="https://sports.yahoo.com/nfl/players/28537/news" TargetMode="External"/><Relationship Id="rId68" Type="http://schemas.openxmlformats.org/officeDocument/2006/relationships/hyperlink" Target="https://sports.yahoo.com/nfl/players/25755/news" TargetMode="External"/><Relationship Id="rId89" Type="http://schemas.openxmlformats.org/officeDocument/2006/relationships/hyperlink" Target="https://sports.yahoo.com/nfl/players/28408/news" TargetMode="External"/><Relationship Id="rId112" Type="http://schemas.openxmlformats.org/officeDocument/2006/relationships/hyperlink" Target="https://sports.yahoo.com/nfl/players/27556/news" TargetMode="External"/><Relationship Id="rId133" Type="http://schemas.openxmlformats.org/officeDocument/2006/relationships/hyperlink" Target="https://sports.yahoo.com/nfl/players/26483/news" TargetMode="External"/><Relationship Id="rId154" Type="http://schemas.openxmlformats.org/officeDocument/2006/relationships/hyperlink" Target="https://sports.yahoo.com/nfl/players/24967/news" TargetMode="External"/><Relationship Id="rId175" Type="http://schemas.openxmlformats.org/officeDocument/2006/relationships/hyperlink" Target="https://sports.yahoo.com/nfl/players/30396/news" TargetMode="External"/><Relationship Id="rId196" Type="http://schemas.openxmlformats.org/officeDocument/2006/relationships/hyperlink" Target="https://sports.yahoo.com/nfl/players/30158/news" TargetMode="External"/><Relationship Id="rId200" Type="http://schemas.openxmlformats.org/officeDocument/2006/relationships/hyperlink" Target="https://sports.yahoo.com/nfl/players/29789/news" TargetMode="External"/><Relationship Id="rId16" Type="http://schemas.openxmlformats.org/officeDocument/2006/relationships/hyperlink" Target="https://sports.yahoo.com/nfl/players/24791/news" TargetMode="External"/><Relationship Id="rId221" Type="http://schemas.openxmlformats.org/officeDocument/2006/relationships/hyperlink" Target="https://sports.yahoo.com/nfl/players/28442/news" TargetMode="External"/><Relationship Id="rId242" Type="http://schemas.openxmlformats.org/officeDocument/2006/relationships/hyperlink" Target="https://sports.yahoo.com/nfl/players/30768/news" TargetMode="External"/><Relationship Id="rId263" Type="http://schemas.openxmlformats.org/officeDocument/2006/relationships/hyperlink" Target="https://sports.yahoo.com/nfl/players/29650/news" TargetMode="External"/><Relationship Id="rId284" Type="http://schemas.openxmlformats.org/officeDocument/2006/relationships/hyperlink" Target="https://sports.yahoo.com/nfl/players/24940/news" TargetMode="External"/><Relationship Id="rId319" Type="http://schemas.openxmlformats.org/officeDocument/2006/relationships/hyperlink" Target="https://sports.yahoo.com/nfl/players/29857/news" TargetMode="External"/><Relationship Id="rId37" Type="http://schemas.openxmlformats.org/officeDocument/2006/relationships/hyperlink" Target="https://sports.yahoo.com/nfl/players/30175/news" TargetMode="External"/><Relationship Id="rId58" Type="http://schemas.openxmlformats.org/officeDocument/2006/relationships/hyperlink" Target="https://sports.yahoo.com/nfl/players/25807/news" TargetMode="External"/><Relationship Id="rId79" Type="http://schemas.openxmlformats.org/officeDocument/2006/relationships/hyperlink" Target="https://sports.yahoo.com/nfl/players/8982/news" TargetMode="External"/><Relationship Id="rId102" Type="http://schemas.openxmlformats.org/officeDocument/2006/relationships/hyperlink" Target="https://sports.yahoo.com/nfl/players/29235/news" TargetMode="External"/><Relationship Id="rId123" Type="http://schemas.openxmlformats.org/officeDocument/2006/relationships/hyperlink" Target="https://sports.yahoo.com/nfl/players/30256/news" TargetMode="External"/><Relationship Id="rId144" Type="http://schemas.openxmlformats.org/officeDocument/2006/relationships/hyperlink" Target="https://sports.yahoo.com/nfl/players/27538/news" TargetMode="External"/><Relationship Id="rId330" Type="http://schemas.openxmlformats.org/officeDocument/2006/relationships/comments" Target="../comments2.xml"/><Relationship Id="rId90" Type="http://schemas.openxmlformats.org/officeDocument/2006/relationships/hyperlink" Target="https://sports.yahoo.com/nfl/players/31008/news" TargetMode="External"/><Relationship Id="rId165" Type="http://schemas.openxmlformats.org/officeDocument/2006/relationships/hyperlink" Target="https://sports.yahoo.com/nfl/players/27570/news" TargetMode="External"/><Relationship Id="rId186" Type="http://schemas.openxmlformats.org/officeDocument/2006/relationships/hyperlink" Target="https://sports.yahoo.com/nfl/players/27670/news" TargetMode="External"/><Relationship Id="rId211" Type="http://schemas.openxmlformats.org/officeDocument/2006/relationships/hyperlink" Target="https://sports.yahoo.com/nfl/players/6405/news" TargetMode="External"/><Relationship Id="rId232" Type="http://schemas.openxmlformats.org/officeDocument/2006/relationships/hyperlink" Target="https://sports.yahoo.com/nfl/players/27622/news" TargetMode="External"/><Relationship Id="rId253" Type="http://schemas.openxmlformats.org/officeDocument/2006/relationships/hyperlink" Target="https://sports.yahoo.com/nfl/players/28582/news" TargetMode="External"/><Relationship Id="rId274" Type="http://schemas.openxmlformats.org/officeDocument/2006/relationships/hyperlink" Target="https://sports.yahoo.com/nfl/players/24834/news" TargetMode="External"/><Relationship Id="rId295" Type="http://schemas.openxmlformats.org/officeDocument/2006/relationships/hyperlink" Target="https://sports.yahoo.com/nfl/players/28658/news" TargetMode="External"/><Relationship Id="rId309" Type="http://schemas.openxmlformats.org/officeDocument/2006/relationships/hyperlink" Target="https://sports.yahoo.com/nfl/players/28115/news" TargetMode="External"/><Relationship Id="rId27" Type="http://schemas.openxmlformats.org/officeDocument/2006/relationships/hyperlink" Target="https://sports.yahoo.com/nfl/players/29399/news" TargetMode="External"/><Relationship Id="rId48" Type="http://schemas.openxmlformats.org/officeDocument/2006/relationships/hyperlink" Target="https://sports.yahoo.com/nfl/players/30125/news" TargetMode="External"/><Relationship Id="rId69" Type="http://schemas.openxmlformats.org/officeDocument/2006/relationships/hyperlink" Target="https://sports.yahoo.com/nfl/players/29785/news" TargetMode="External"/><Relationship Id="rId113" Type="http://schemas.openxmlformats.org/officeDocument/2006/relationships/hyperlink" Target="https://sports.yahoo.com/nfl/players/7177/news" TargetMode="External"/><Relationship Id="rId134" Type="http://schemas.openxmlformats.org/officeDocument/2006/relationships/hyperlink" Target="https://sports.yahoo.com/nfl/players/25937/news" TargetMode="External"/><Relationship Id="rId320" Type="http://schemas.openxmlformats.org/officeDocument/2006/relationships/hyperlink" Target="https://sports.yahoo.com/nfl/players/28348/news" TargetMode="External"/><Relationship Id="rId80" Type="http://schemas.openxmlformats.org/officeDocument/2006/relationships/hyperlink" Target="https://sports.yahoo.com/nfl/players/8266/news" TargetMode="External"/><Relationship Id="rId155" Type="http://schemas.openxmlformats.org/officeDocument/2006/relationships/hyperlink" Target="https://sports.yahoo.com/nfl/players/29256/news" TargetMode="External"/><Relationship Id="rId176" Type="http://schemas.openxmlformats.org/officeDocument/2006/relationships/hyperlink" Target="https://sports.yahoo.com/nfl/players/23999/news" TargetMode="External"/><Relationship Id="rId197" Type="http://schemas.openxmlformats.org/officeDocument/2006/relationships/hyperlink" Target="https://sports.yahoo.com/nfl/players/25741/news" TargetMode="External"/><Relationship Id="rId201" Type="http://schemas.openxmlformats.org/officeDocument/2006/relationships/hyperlink" Target="https://sports.yahoo.com/nfl/players/23976/news" TargetMode="External"/><Relationship Id="rId222" Type="http://schemas.openxmlformats.org/officeDocument/2006/relationships/hyperlink" Target="https://sports.yahoo.com/nfl/players/9283/news" TargetMode="External"/><Relationship Id="rId243" Type="http://schemas.openxmlformats.org/officeDocument/2006/relationships/hyperlink" Target="https://sports.yahoo.com/nfl/players/24045/news" TargetMode="External"/><Relationship Id="rId264" Type="http://schemas.openxmlformats.org/officeDocument/2006/relationships/hyperlink" Target="https://sports.yahoo.com/nfl/players/28480/news" TargetMode="External"/><Relationship Id="rId285" Type="http://schemas.openxmlformats.org/officeDocument/2006/relationships/hyperlink" Target="https://sports.yahoo.com/nfl/players/30290/news" TargetMode="External"/><Relationship Id="rId17" Type="http://schemas.openxmlformats.org/officeDocument/2006/relationships/hyperlink" Target="https://sports.yahoo.com/nfl/players/27535/news" TargetMode="External"/><Relationship Id="rId38" Type="http://schemas.openxmlformats.org/officeDocument/2006/relationships/hyperlink" Target="https://sports.yahoo.com/nfl/players/25105/news" TargetMode="External"/><Relationship Id="rId59" Type="http://schemas.openxmlformats.org/officeDocument/2006/relationships/hyperlink" Target="https://sports.yahoo.com/nfl/players/27532/news" TargetMode="External"/><Relationship Id="rId103" Type="http://schemas.openxmlformats.org/officeDocument/2006/relationships/hyperlink" Target="https://sports.yahoo.com/nfl/players/30232/news" TargetMode="External"/><Relationship Id="rId124" Type="http://schemas.openxmlformats.org/officeDocument/2006/relationships/hyperlink" Target="https://sports.yahoo.com/nfl/players/28267/news" TargetMode="External"/><Relationship Id="rId310" Type="http://schemas.openxmlformats.org/officeDocument/2006/relationships/hyperlink" Target="https://sports.yahoo.com/nfl/players/28592/news" TargetMode="External"/><Relationship Id="rId70" Type="http://schemas.openxmlformats.org/officeDocument/2006/relationships/hyperlink" Target="https://sports.yahoo.com/nfl/players/9265/news" TargetMode="External"/><Relationship Id="rId91" Type="http://schemas.openxmlformats.org/officeDocument/2006/relationships/hyperlink" Target="https://sports.yahoo.com/nfl/players/8813/news" TargetMode="External"/><Relationship Id="rId145" Type="http://schemas.openxmlformats.org/officeDocument/2006/relationships/hyperlink" Target="https://sports.yahoo.com/nfl/players/30197/news" TargetMode="External"/><Relationship Id="rId166" Type="http://schemas.openxmlformats.org/officeDocument/2006/relationships/hyperlink" Target="https://sports.yahoo.com/nfl/players/24318/news" TargetMode="External"/><Relationship Id="rId187" Type="http://schemas.openxmlformats.org/officeDocument/2006/relationships/hyperlink" Target="https://sports.yahoo.com/nfl/players/30258/news" TargetMode="External"/><Relationship Id="rId1" Type="http://schemas.openxmlformats.org/officeDocument/2006/relationships/hyperlink" Target="http://www.fantasycube.com/" TargetMode="External"/><Relationship Id="rId212" Type="http://schemas.openxmlformats.org/officeDocument/2006/relationships/hyperlink" Target="https://sports.yahoo.com/nfl/players/26787/news" TargetMode="External"/><Relationship Id="rId233" Type="http://schemas.openxmlformats.org/officeDocument/2006/relationships/hyperlink" Target="https://sports.yahoo.com/nfl/players/27619/news" TargetMode="External"/><Relationship Id="rId254" Type="http://schemas.openxmlformats.org/officeDocument/2006/relationships/hyperlink" Target="https://sports.yahoo.com/nfl/players/26697/news" TargetMode="External"/><Relationship Id="rId28" Type="http://schemas.openxmlformats.org/officeDocument/2006/relationships/hyperlink" Target="https://sports.yahoo.com/nfl/players/29384/news" TargetMode="External"/><Relationship Id="rId49" Type="http://schemas.openxmlformats.org/officeDocument/2006/relationships/hyperlink" Target="https://sports.yahoo.com/nfl/players/29279/news" TargetMode="External"/><Relationship Id="rId114" Type="http://schemas.openxmlformats.org/officeDocument/2006/relationships/hyperlink" Target="https://sports.yahoo.com/nfl/players/30994/news" TargetMode="External"/><Relationship Id="rId275" Type="http://schemas.openxmlformats.org/officeDocument/2006/relationships/hyperlink" Target="https://sports.yahoo.com/nfl/players/26729/news" TargetMode="External"/><Relationship Id="rId296" Type="http://schemas.openxmlformats.org/officeDocument/2006/relationships/hyperlink" Target="https://sports.yahoo.com/nfl/players/7426/news" TargetMode="External"/><Relationship Id="rId300" Type="http://schemas.openxmlformats.org/officeDocument/2006/relationships/hyperlink" Target="https://sports.yahoo.com/nfl/players/29046/news" TargetMode="External"/><Relationship Id="rId60" Type="http://schemas.openxmlformats.org/officeDocument/2006/relationships/hyperlink" Target="https://sports.yahoo.com/nfl/players/26813/news" TargetMode="External"/><Relationship Id="rId81" Type="http://schemas.openxmlformats.org/officeDocument/2006/relationships/hyperlink" Target="https://sports.yahoo.com/nfl/players/29255/news" TargetMode="External"/><Relationship Id="rId135" Type="http://schemas.openxmlformats.org/officeDocument/2006/relationships/hyperlink" Target="https://sports.yahoo.com/nfl/players/28402/news" TargetMode="External"/><Relationship Id="rId156" Type="http://schemas.openxmlformats.org/officeDocument/2006/relationships/hyperlink" Target="https://sports.yahoo.com/nfl/players/9037/news" TargetMode="External"/><Relationship Id="rId177" Type="http://schemas.openxmlformats.org/officeDocument/2006/relationships/hyperlink" Target="https://sports.yahoo.com/nfl/players/27573/news" TargetMode="External"/><Relationship Id="rId198" Type="http://schemas.openxmlformats.org/officeDocument/2006/relationships/hyperlink" Target="https://sports.yahoo.com/nfl/players/30971/news" TargetMode="External"/><Relationship Id="rId321" Type="http://schemas.openxmlformats.org/officeDocument/2006/relationships/hyperlink" Target="https://sports.yahoo.com/nfl/players/31077/news" TargetMode="External"/><Relationship Id="rId202" Type="http://schemas.openxmlformats.org/officeDocument/2006/relationships/hyperlink" Target="https://sports.yahoo.com/nfl/players/30973/news" TargetMode="External"/><Relationship Id="rId223" Type="http://schemas.openxmlformats.org/officeDocument/2006/relationships/hyperlink" Target="https://sports.yahoo.com/nfl/players/24053/news" TargetMode="External"/><Relationship Id="rId244" Type="http://schemas.openxmlformats.org/officeDocument/2006/relationships/hyperlink" Target="https://sports.yahoo.com/nfl/players/27593/news" TargetMode="External"/><Relationship Id="rId18" Type="http://schemas.openxmlformats.org/officeDocument/2006/relationships/hyperlink" Target="https://sports.yahoo.com/nfl/players/30154/news" TargetMode="External"/><Relationship Id="rId39" Type="http://schemas.openxmlformats.org/officeDocument/2006/relationships/hyperlink" Target="https://sports.yahoo.com/nfl/players/27591/news" TargetMode="External"/><Relationship Id="rId265" Type="http://schemas.openxmlformats.org/officeDocument/2006/relationships/hyperlink" Target="https://sports.yahoo.com/nfl/players/7868/news" TargetMode="External"/><Relationship Id="rId286" Type="http://schemas.openxmlformats.org/officeDocument/2006/relationships/hyperlink" Target="https://sports.yahoo.com/nfl/players/27921/news" TargetMode="External"/><Relationship Id="rId50" Type="http://schemas.openxmlformats.org/officeDocument/2006/relationships/hyperlink" Target="https://sports.yahoo.com/nfl/players/30118/news" TargetMode="External"/><Relationship Id="rId104" Type="http://schemas.openxmlformats.org/officeDocument/2006/relationships/hyperlink" Target="https://sports.yahoo.com/nfl/players/30259/news" TargetMode="External"/><Relationship Id="rId125" Type="http://schemas.openxmlformats.org/officeDocument/2006/relationships/hyperlink" Target="https://sports.yahoo.com/nfl/players/28697/news" TargetMode="External"/><Relationship Id="rId146" Type="http://schemas.openxmlformats.org/officeDocument/2006/relationships/hyperlink" Target="https://sports.yahoo.com/nfl/players/31051/news" TargetMode="External"/><Relationship Id="rId167" Type="http://schemas.openxmlformats.org/officeDocument/2006/relationships/hyperlink" Target="https://sports.yahoo.com/nfl/players/26822/news" TargetMode="External"/><Relationship Id="rId188" Type="http://schemas.openxmlformats.org/officeDocument/2006/relationships/hyperlink" Target="https://sports.yahoo.com/nfl/players/27618/news" TargetMode="External"/><Relationship Id="rId311" Type="http://schemas.openxmlformats.org/officeDocument/2006/relationships/hyperlink" Target="https://sports.yahoo.com/nfl/players/29654/news" TargetMode="External"/><Relationship Id="rId71" Type="http://schemas.openxmlformats.org/officeDocument/2006/relationships/hyperlink" Target="https://sports.yahoo.com/nfl/players/25812/news" TargetMode="External"/><Relationship Id="rId92" Type="http://schemas.openxmlformats.org/officeDocument/2006/relationships/hyperlink" Target="https://sports.yahoo.com/nfl/players/29274/news" TargetMode="External"/><Relationship Id="rId213" Type="http://schemas.openxmlformats.org/officeDocument/2006/relationships/hyperlink" Target="https://sports.yahoo.com/nfl/players/25991/news" TargetMode="External"/><Relationship Id="rId234" Type="http://schemas.openxmlformats.org/officeDocument/2006/relationships/hyperlink" Target="https://sports.yahoo.com/nfl/players/26784/news" TargetMode="External"/><Relationship Id="rId2" Type="http://schemas.openxmlformats.org/officeDocument/2006/relationships/hyperlink" Target="https://sports.yahoo.com/nfl/players/28398/news" TargetMode="External"/><Relationship Id="rId29" Type="http://schemas.openxmlformats.org/officeDocument/2006/relationships/hyperlink" Target="https://sports.yahoo.com/nfl/players/26658/news" TargetMode="External"/><Relationship Id="rId255" Type="http://schemas.openxmlformats.org/officeDocument/2006/relationships/hyperlink" Target="https://sports.yahoo.com/nfl/players/29372/news" TargetMode="External"/><Relationship Id="rId276" Type="http://schemas.openxmlformats.org/officeDocument/2006/relationships/hyperlink" Target="https://sports.yahoo.com/nfl/players/28730/news" TargetMode="External"/><Relationship Id="rId297" Type="http://schemas.openxmlformats.org/officeDocument/2006/relationships/hyperlink" Target="https://sports.yahoo.com/nfl/players/30008/news" TargetMode="External"/><Relationship Id="rId40" Type="http://schemas.openxmlformats.org/officeDocument/2006/relationships/hyperlink" Target="https://sports.yahoo.com/nfl/players/25785/news" TargetMode="External"/><Relationship Id="rId115" Type="http://schemas.openxmlformats.org/officeDocument/2006/relationships/hyperlink" Target="https://sports.yahoo.com/nfl/players/30362/news" TargetMode="External"/><Relationship Id="rId136" Type="http://schemas.openxmlformats.org/officeDocument/2006/relationships/hyperlink" Target="https://sports.yahoo.com/nfl/players/31005/news" TargetMode="External"/><Relationship Id="rId157" Type="http://schemas.openxmlformats.org/officeDocument/2006/relationships/hyperlink" Target="https://sports.yahoo.com/nfl/players/31012/news" TargetMode="External"/><Relationship Id="rId178" Type="http://schemas.openxmlformats.org/officeDocument/2006/relationships/hyperlink" Target="https://sports.yahoo.com/nfl/players/30552/news" TargetMode="External"/><Relationship Id="rId301" Type="http://schemas.openxmlformats.org/officeDocument/2006/relationships/hyperlink" Target="https://sports.yahoo.com/nfl/players/7802/news" TargetMode="External"/><Relationship Id="rId322" Type="http://schemas.openxmlformats.org/officeDocument/2006/relationships/hyperlink" Target="https://sports.yahoo.com/nfl/players/25826/news" TargetMode="External"/><Relationship Id="rId61" Type="http://schemas.openxmlformats.org/officeDocument/2006/relationships/hyperlink" Target="https://sports.yahoo.com/nfl/players/24815/news" TargetMode="External"/><Relationship Id="rId82" Type="http://schemas.openxmlformats.org/officeDocument/2006/relationships/hyperlink" Target="https://sports.yahoo.com/nfl/players/24830/news" TargetMode="External"/><Relationship Id="rId199" Type="http://schemas.openxmlformats.org/officeDocument/2006/relationships/hyperlink" Target="https://sports.yahoo.com/nfl/players/5967/news" TargetMode="External"/><Relationship Id="rId203" Type="http://schemas.openxmlformats.org/officeDocument/2006/relationships/hyperlink" Target="https://sports.yahoo.com/nfl/players/30977/news" TargetMode="External"/><Relationship Id="rId19" Type="http://schemas.openxmlformats.org/officeDocument/2006/relationships/hyperlink" Target="https://sports.yahoo.com/nfl/players/24017/news" TargetMode="External"/><Relationship Id="rId224" Type="http://schemas.openxmlformats.org/officeDocument/2006/relationships/hyperlink" Target="https://sports.yahoo.com/nfl/players/28513/news" TargetMode="External"/><Relationship Id="rId245" Type="http://schemas.openxmlformats.org/officeDocument/2006/relationships/hyperlink" Target="https://sports.yahoo.com/nfl/players/24797/news" TargetMode="External"/><Relationship Id="rId266" Type="http://schemas.openxmlformats.org/officeDocument/2006/relationships/hyperlink" Target="https://sports.yahoo.com/nfl/players/26756/news" TargetMode="External"/><Relationship Id="rId287" Type="http://schemas.openxmlformats.org/officeDocument/2006/relationships/hyperlink" Target="https://sports.yahoo.com/nfl/players/29855/news"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fantasycube.com/"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hyperlink" Target="http://www.theexcelninja.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tabColor theme="6"/>
    <pageSetUpPr fitToPage="1"/>
  </sheetPr>
  <dimension ref="A1:AO402"/>
  <sheetViews>
    <sheetView tabSelected="1" workbookViewId="0">
      <pane xSplit="1" ySplit="4" topLeftCell="B5" activePane="bottomRight" state="frozen"/>
      <selection pane="topRight" activeCell="B1" sqref="B1"/>
      <selection pane="bottomLeft" activeCell="A5" sqref="A5"/>
      <selection pane="bottomRight" activeCell="A2" sqref="A2"/>
    </sheetView>
  </sheetViews>
  <sheetFormatPr defaultColWidth="9.140625" defaultRowHeight="12.75" outlineLevelCol="1" x14ac:dyDescent="0.2"/>
  <cols>
    <col min="1" max="1" width="13.7109375" style="159" customWidth="1"/>
    <col min="2" max="2" width="6" style="51" customWidth="1"/>
    <col min="3" max="3" width="7.5703125" style="51" customWidth="1"/>
    <col min="4" max="4" width="5.5703125" style="51" customWidth="1"/>
    <col min="5" max="5" width="18.5703125" style="137" customWidth="1"/>
    <col min="6" max="6" width="7" style="48" customWidth="1"/>
    <col min="7" max="7" width="6.42578125" style="48" customWidth="1"/>
    <col min="8" max="8" width="6.140625" style="48" customWidth="1"/>
    <col min="9" max="9" width="6.42578125" style="48" hidden="1" customWidth="1" outlineLevel="1"/>
    <col min="10" max="10" width="6.42578125" style="48" customWidth="1" collapsed="1"/>
    <col min="11" max="11" width="6.140625" style="48" customWidth="1"/>
    <col min="12" max="12" width="6.42578125" style="48" hidden="1" customWidth="1" outlineLevel="1"/>
    <col min="13" max="13" width="6.42578125" style="48" customWidth="1" collapsed="1"/>
    <col min="14" max="14" width="6.140625" style="48" customWidth="1"/>
    <col min="15" max="15" width="6.42578125" style="48" hidden="1" customWidth="1" outlineLevel="1"/>
    <col min="16" max="16" width="8.5703125" style="48" customWidth="1" collapsed="1"/>
    <col min="17" max="18" width="5.140625" style="144" customWidth="1"/>
    <col min="19" max="19" width="8.5703125" style="48" customWidth="1"/>
    <col min="20" max="20" width="5.85546875" style="48" customWidth="1"/>
    <col min="21" max="21" width="6.42578125" style="48" customWidth="1"/>
    <col min="22" max="22" width="5.5703125" style="48" customWidth="1"/>
    <col min="23" max="24" width="5.28515625" style="48" bestFit="1" customWidth="1"/>
    <col min="25" max="25" width="5.28515625" style="48" customWidth="1"/>
    <col min="26" max="27" width="6.28515625" style="48" customWidth="1"/>
    <col min="28" max="30" width="5.5703125" style="48" customWidth="1"/>
    <col min="31" max="31" width="6.42578125" style="48" customWidth="1"/>
    <col min="32" max="32" width="6.140625" style="48" customWidth="1"/>
    <col min="33" max="34" width="5.85546875" style="48" customWidth="1"/>
    <col min="35" max="35" width="6.140625" style="48" customWidth="1"/>
    <col min="36" max="36" width="5.28515625" style="48" customWidth="1"/>
    <col min="37" max="37" width="6" style="48" customWidth="1"/>
    <col min="38" max="38" width="5.85546875" style="48" bestFit="1" customWidth="1"/>
    <col min="39" max="39" width="6.85546875" style="48" bestFit="1" customWidth="1"/>
    <col min="40" max="40" width="9" style="48" customWidth="1"/>
    <col min="41" max="41" width="6.5703125" style="115" bestFit="1" customWidth="1"/>
    <col min="42" max="42" width="6" style="48" customWidth="1"/>
    <col min="43" max="43" width="7.5703125" style="48" customWidth="1"/>
    <col min="44" max="44" width="5.5703125" style="48" customWidth="1"/>
    <col min="45" max="45" width="18.5703125" style="48" customWidth="1"/>
    <col min="46" max="46" width="7" style="48" customWidth="1"/>
    <col min="47" max="47" width="6.42578125" style="48" customWidth="1"/>
    <col min="48" max="48" width="6.140625" style="48" customWidth="1"/>
    <col min="49" max="50" width="6.42578125" style="48" customWidth="1"/>
    <col min="51" max="51" width="5.42578125" style="48" customWidth="1"/>
    <col min="52" max="53" width="6.42578125" style="48" customWidth="1"/>
    <col min="54" max="54" width="5.42578125" style="48" customWidth="1"/>
    <col min="55" max="55" width="6.42578125" style="48" customWidth="1"/>
    <col min="56" max="56" width="8.5703125" style="48" customWidth="1"/>
    <col min="57" max="58" width="5.140625" style="48" customWidth="1"/>
    <col min="59" max="59" width="8.5703125" style="48" customWidth="1"/>
    <col min="60" max="60" width="5.85546875" style="48" customWidth="1"/>
    <col min="61" max="61" width="6.42578125" style="48" customWidth="1"/>
    <col min="62" max="62" width="5.5703125" style="48" customWidth="1"/>
    <col min="63" max="64" width="5.28515625" style="48" bestFit="1" customWidth="1"/>
    <col min="65" max="66" width="6.28515625" style="48" customWidth="1"/>
    <col min="67" max="67" width="5.5703125" style="48" customWidth="1"/>
    <col min="68" max="68" width="6.42578125" style="48" customWidth="1"/>
    <col min="69" max="69" width="6.140625" style="48" customWidth="1"/>
    <col min="70" max="70" width="5.85546875" style="48" customWidth="1"/>
    <col min="71" max="71" width="6.140625" style="48" customWidth="1"/>
    <col min="72" max="72" width="5.28515625" style="48" customWidth="1"/>
    <col min="73" max="73" width="6" style="48" customWidth="1"/>
    <col min="74" max="74" width="5.85546875" style="48" bestFit="1" customWidth="1"/>
    <col min="75" max="75" width="6.85546875" style="48" bestFit="1" customWidth="1"/>
    <col min="76" max="76" width="9" style="48" customWidth="1"/>
    <col min="77" max="16384" width="9.140625" style="48"/>
  </cols>
  <sheetData>
    <row r="1" spans="1:41" ht="36" customHeight="1" x14ac:dyDescent="0.3">
      <c r="A1" s="155"/>
      <c r="B1" s="54"/>
      <c r="C1" s="54"/>
      <c r="D1" s="54"/>
      <c r="E1" s="53" t="str">
        <f>"NFL Fantasy Football Stats - " &amp; lkpYear &amp;" Projected"</f>
        <v>NFL Fantasy Football Stats - 2018 Projected</v>
      </c>
      <c r="F1" s="53"/>
      <c r="G1" s="55"/>
      <c r="H1" s="55"/>
      <c r="I1" s="55"/>
      <c r="J1" s="55"/>
      <c r="K1" s="55"/>
      <c r="L1" s="55"/>
      <c r="M1" s="55"/>
      <c r="N1" s="55"/>
      <c r="O1" s="55"/>
      <c r="P1" s="55"/>
      <c r="Q1" s="142"/>
      <c r="R1" s="142"/>
      <c r="S1" s="56"/>
      <c r="T1" s="56"/>
      <c r="U1" s="56"/>
      <c r="V1" s="56"/>
      <c r="W1" s="56"/>
      <c r="X1" s="56"/>
      <c r="Y1" s="56"/>
      <c r="Z1" s="56"/>
      <c r="AA1" s="56"/>
      <c r="AB1" s="56"/>
      <c r="AC1" s="56"/>
      <c r="AD1" s="56"/>
      <c r="AE1" s="56"/>
      <c r="AF1" s="56"/>
      <c r="AG1" s="56"/>
      <c r="AH1" s="56"/>
      <c r="AI1" s="56"/>
      <c r="AJ1" s="56"/>
      <c r="AK1" s="56"/>
      <c r="AL1" s="56"/>
      <c r="AM1" s="56"/>
      <c r="AN1" s="70" t="str">
        <f>lkpCopyright</f>
        <v>© FantasyCube.com</v>
      </c>
      <c r="AO1" s="113"/>
    </row>
    <row r="2" spans="1:41" ht="14.25" customHeight="1" x14ac:dyDescent="0.2">
      <c r="A2" s="156" t="str">
        <f>Offense_2017!A2</f>
        <v>Updated: August 23, 2018</v>
      </c>
      <c r="B2" s="57"/>
      <c r="C2" s="57"/>
      <c r="D2" s="57"/>
      <c r="E2" s="57"/>
      <c r="F2" s="57"/>
      <c r="G2" s="58"/>
      <c r="H2" s="58"/>
      <c r="I2" s="58"/>
      <c r="J2" s="58"/>
      <c r="K2" s="58"/>
      <c r="L2" s="58"/>
      <c r="M2" s="58"/>
      <c r="N2" s="58"/>
      <c r="O2" s="58"/>
      <c r="P2" s="104"/>
      <c r="Q2" s="143"/>
      <c r="R2" s="104" t="s">
        <v>26</v>
      </c>
      <c r="S2" s="49">
        <f>Offense_2017!S2</f>
        <v>0</v>
      </c>
      <c r="T2" s="49">
        <f>Offense_2017!T2</f>
        <v>0</v>
      </c>
      <c r="U2" s="49">
        <f>Offense_2017!U2</f>
        <v>25</v>
      </c>
      <c r="V2" s="49">
        <f>Offense_2017!V2</f>
        <v>4</v>
      </c>
      <c r="W2" s="49">
        <f>Offense_2017!W2</f>
        <v>-1</v>
      </c>
      <c r="X2" s="49">
        <f>Offense_2017!X2</f>
        <v>0</v>
      </c>
      <c r="Y2" s="49">
        <f>Offense_2017!Y2</f>
        <v>0</v>
      </c>
      <c r="Z2" s="49">
        <f>Offense_2017!Z2</f>
        <v>0</v>
      </c>
      <c r="AA2" s="49">
        <f>Offense_2017!AA2</f>
        <v>10</v>
      </c>
      <c r="AB2" s="49">
        <f>Offense_2017!AB2</f>
        <v>6</v>
      </c>
      <c r="AC2" s="49">
        <f>Offense_2017!AC2</f>
        <v>0</v>
      </c>
      <c r="AD2" s="49">
        <f>Offense_2017!AD2</f>
        <v>0</v>
      </c>
      <c r="AE2" s="49">
        <f>Offense_2017!AE2</f>
        <v>0</v>
      </c>
      <c r="AF2" s="49">
        <f>Offense_2017!AF2</f>
        <v>10</v>
      </c>
      <c r="AG2" s="49">
        <f>Offense_2017!AG2</f>
        <v>6</v>
      </c>
      <c r="AH2" s="49">
        <f>Offense_2017!AH2</f>
        <v>0</v>
      </c>
      <c r="AI2" s="49">
        <f>Offense_2017!AI2</f>
        <v>0</v>
      </c>
      <c r="AJ2" s="49">
        <f>Offense_2017!AJ2</f>
        <v>6</v>
      </c>
      <c r="AK2" s="49">
        <f>Offense_2017!AK2</f>
        <v>2</v>
      </c>
      <c r="AL2" s="49">
        <f>Offense_2017!AL2</f>
        <v>0</v>
      </c>
      <c r="AM2" s="49">
        <f>Offense_2017!AM2</f>
        <v>-2</v>
      </c>
      <c r="AN2" s="59"/>
      <c r="AO2" s="114"/>
    </row>
    <row r="3" spans="1:41" ht="15" customHeight="1" x14ac:dyDescent="0.2">
      <c r="A3" s="157"/>
      <c r="B3" s="60"/>
      <c r="C3" s="60"/>
      <c r="D3" s="60"/>
      <c r="E3" s="75" t="s">
        <v>87</v>
      </c>
      <c r="F3" s="76"/>
      <c r="G3" s="61" t="s">
        <v>107</v>
      </c>
      <c r="H3" s="61"/>
      <c r="I3" s="61"/>
      <c r="J3" s="61"/>
      <c r="K3" s="61"/>
      <c r="L3" s="61"/>
      <c r="M3" s="61"/>
      <c r="N3" s="61"/>
      <c r="O3" s="61"/>
      <c r="P3" s="140"/>
      <c r="Q3" s="109" t="s">
        <v>104</v>
      </c>
      <c r="R3" s="109"/>
      <c r="S3" s="127" t="s">
        <v>20</v>
      </c>
      <c r="T3" s="128"/>
      <c r="U3" s="128"/>
      <c r="V3" s="128"/>
      <c r="W3" s="128"/>
      <c r="X3" s="128"/>
      <c r="Y3" s="128"/>
      <c r="Z3" s="64" t="s">
        <v>22</v>
      </c>
      <c r="AA3" s="64"/>
      <c r="AB3" s="126"/>
      <c r="AC3" s="65"/>
      <c r="AD3" s="129" t="s">
        <v>21</v>
      </c>
      <c r="AE3" s="128"/>
      <c r="AF3" s="128"/>
      <c r="AG3" s="128"/>
      <c r="AH3" s="128"/>
      <c r="AI3" s="62" t="s">
        <v>23</v>
      </c>
      <c r="AJ3" s="63"/>
      <c r="AK3" s="130" t="s">
        <v>24</v>
      </c>
      <c r="AL3" s="63" t="s">
        <v>25</v>
      </c>
      <c r="AM3" s="86"/>
      <c r="AN3" s="160" t="s">
        <v>106</v>
      </c>
      <c r="AO3" s="160"/>
    </row>
    <row r="4" spans="1:41" x14ac:dyDescent="0.2">
      <c r="A4" s="67" t="s">
        <v>0</v>
      </c>
      <c r="B4" s="67" t="s">
        <v>18</v>
      </c>
      <c r="C4" s="67" t="s">
        <v>10</v>
      </c>
      <c r="D4" s="67" t="s">
        <v>94</v>
      </c>
      <c r="E4" s="102" t="s">
        <v>88</v>
      </c>
      <c r="F4" s="103" t="s">
        <v>89</v>
      </c>
      <c r="G4" s="67" t="s">
        <v>84</v>
      </c>
      <c r="H4" s="67" t="s">
        <v>93</v>
      </c>
      <c r="I4" s="67" t="s">
        <v>90</v>
      </c>
      <c r="J4" s="121" t="s">
        <v>86</v>
      </c>
      <c r="K4" s="105" t="s">
        <v>93</v>
      </c>
      <c r="L4" s="122" t="s">
        <v>91</v>
      </c>
      <c r="M4" s="73" t="s">
        <v>85</v>
      </c>
      <c r="N4" s="67" t="s">
        <v>93</v>
      </c>
      <c r="O4" s="73" t="s">
        <v>92</v>
      </c>
      <c r="P4" s="151" t="s">
        <v>95</v>
      </c>
      <c r="Q4" s="67" t="s">
        <v>103</v>
      </c>
      <c r="R4" s="67" t="s">
        <v>102</v>
      </c>
      <c r="S4" s="68" t="s">
        <v>1</v>
      </c>
      <c r="T4" s="67" t="s">
        <v>2</v>
      </c>
      <c r="U4" s="67" t="s">
        <v>3</v>
      </c>
      <c r="V4" s="67" t="s">
        <v>4</v>
      </c>
      <c r="W4" s="67" t="s">
        <v>5</v>
      </c>
      <c r="X4" s="67" t="s">
        <v>98</v>
      </c>
      <c r="Y4" s="67" t="s">
        <v>109</v>
      </c>
      <c r="Z4" s="68" t="s">
        <v>97</v>
      </c>
      <c r="AA4" s="68" t="s">
        <v>3</v>
      </c>
      <c r="AB4" s="67" t="s">
        <v>4</v>
      </c>
      <c r="AC4" s="67" t="s">
        <v>109</v>
      </c>
      <c r="AD4" s="67" t="s">
        <v>110</v>
      </c>
      <c r="AE4" s="67" t="s">
        <v>6</v>
      </c>
      <c r="AF4" s="67" t="s">
        <v>3</v>
      </c>
      <c r="AG4" s="67" t="s">
        <v>4</v>
      </c>
      <c r="AH4" s="67" t="s">
        <v>109</v>
      </c>
      <c r="AI4" s="68" t="s">
        <v>3</v>
      </c>
      <c r="AJ4" s="67" t="s">
        <v>4</v>
      </c>
      <c r="AK4" s="87" t="s">
        <v>7</v>
      </c>
      <c r="AL4" s="67" t="s">
        <v>96</v>
      </c>
      <c r="AM4" s="85" t="s">
        <v>8</v>
      </c>
      <c r="AN4" s="85" t="s">
        <v>9</v>
      </c>
      <c r="AO4" s="85" t="s">
        <v>105</v>
      </c>
    </row>
    <row r="5" spans="1:41" x14ac:dyDescent="0.2">
      <c r="A5" s="154" t="s">
        <v>468</v>
      </c>
      <c r="B5" s="50" t="s">
        <v>129</v>
      </c>
      <c r="C5" s="50" t="s">
        <v>122</v>
      </c>
      <c r="D5" s="50">
        <v>12</v>
      </c>
      <c r="E5" s="135"/>
      <c r="F5" s="52"/>
      <c r="G5" s="66">
        <v>8</v>
      </c>
      <c r="H5" s="88">
        <f t="shared" ref="H5:H36" si="0">I5-G5</f>
        <v>0</v>
      </c>
      <c r="I5" s="66">
        <f t="shared" ref="I5:I36" si="1">G5</f>
        <v>8</v>
      </c>
      <c r="J5" s="66">
        <v>1</v>
      </c>
      <c r="K5" s="88">
        <f t="shared" ref="K5:K36" si="2">L5-J5</f>
        <v>0</v>
      </c>
      <c r="L5" s="66">
        <v>1</v>
      </c>
      <c r="M5" s="66">
        <v>19</v>
      </c>
      <c r="N5" s="88">
        <f t="shared" ref="N5:N36" si="3">O5-M5</f>
        <v>0</v>
      </c>
      <c r="O5" s="66">
        <v>19</v>
      </c>
      <c r="P5" s="152">
        <v>1</v>
      </c>
      <c r="Q5" s="141">
        <v>16</v>
      </c>
      <c r="R5" s="141"/>
      <c r="S5" s="116">
        <v>0</v>
      </c>
      <c r="T5" s="66">
        <v>0</v>
      </c>
      <c r="U5" s="66">
        <v>0</v>
      </c>
      <c r="V5" s="66">
        <v>0</v>
      </c>
      <c r="W5" s="66">
        <v>0</v>
      </c>
      <c r="X5" s="66">
        <v>0</v>
      </c>
      <c r="Y5" s="66">
        <v>0</v>
      </c>
      <c r="Z5" s="116">
        <v>274</v>
      </c>
      <c r="AA5" s="117">
        <v>1298</v>
      </c>
      <c r="AB5" s="66">
        <v>11.6</v>
      </c>
      <c r="AC5" s="66">
        <v>65.3</v>
      </c>
      <c r="AD5" s="66">
        <v>71.599999999999994</v>
      </c>
      <c r="AE5" s="66">
        <v>56.8</v>
      </c>
      <c r="AF5" s="66">
        <v>561</v>
      </c>
      <c r="AG5" s="66">
        <v>3.2</v>
      </c>
      <c r="AH5" s="66">
        <v>28.4</v>
      </c>
      <c r="AI5" s="116">
        <v>0</v>
      </c>
      <c r="AJ5" s="66">
        <v>0</v>
      </c>
      <c r="AK5" s="118">
        <v>1.1000000000000001</v>
      </c>
      <c r="AL5" s="66">
        <v>4.0999999999999996</v>
      </c>
      <c r="AM5" s="119">
        <v>2</v>
      </c>
      <c r="AN5" s="120">
        <f t="shared" ref="AN5:AN36" si="4">IFERROR($S5*$S$2+$T5*$T$2+IF($U$2=0,0,$U5/$U$2)+$V5*$V$2+$W5*$W$2+$X5*$X$2+$Z5*$Z$2+IF($AA$2=0,0,$AA5/$AA$2)+$AB$2*$AB5+$AE5*$AE$2+IF($AF$2=0,0,$AF5/$AF$2)+$AG5*$AG$2+IF($AI$2=0,0,$AI5/$AI$2)+$AJ5*$AJ$2+$AK5*$AK$2+$AL5*$AL$2+$AM5*$AM$2,0)</f>
        <v>272.89999999999998</v>
      </c>
      <c r="AO5" s="125">
        <f t="shared" ref="AO5:AO36" si="5">IFERROR($AN5/$Q5,"-")</f>
        <v>17.056249999999999</v>
      </c>
    </row>
    <row r="6" spans="1:41" x14ac:dyDescent="0.2">
      <c r="A6" s="154" t="s">
        <v>130</v>
      </c>
      <c r="B6" s="50" t="s">
        <v>129</v>
      </c>
      <c r="C6" s="50" t="s">
        <v>445</v>
      </c>
      <c r="D6" s="50">
        <v>7</v>
      </c>
      <c r="E6" s="136"/>
      <c r="F6" s="52"/>
      <c r="G6" s="66">
        <v>13</v>
      </c>
      <c r="H6" s="88">
        <f t="shared" si="0"/>
        <v>0</v>
      </c>
      <c r="I6" s="66">
        <f t="shared" si="1"/>
        <v>13</v>
      </c>
      <c r="J6" s="66">
        <v>2</v>
      </c>
      <c r="K6" s="88">
        <f t="shared" si="2"/>
        <v>0</v>
      </c>
      <c r="L6" s="66">
        <v>2</v>
      </c>
      <c r="M6" s="66">
        <v>2</v>
      </c>
      <c r="N6" s="88">
        <f t="shared" si="3"/>
        <v>0</v>
      </c>
      <c r="O6" s="66">
        <v>2</v>
      </c>
      <c r="P6" s="153">
        <v>1</v>
      </c>
      <c r="Q6" s="141">
        <v>16</v>
      </c>
      <c r="R6" s="141"/>
      <c r="S6" s="116">
        <v>0</v>
      </c>
      <c r="T6" s="66">
        <v>0</v>
      </c>
      <c r="U6" s="66">
        <v>0</v>
      </c>
      <c r="V6" s="66">
        <v>0</v>
      </c>
      <c r="W6" s="66">
        <v>0</v>
      </c>
      <c r="X6" s="66">
        <v>0</v>
      </c>
      <c r="Y6" s="66">
        <v>0</v>
      </c>
      <c r="Z6" s="116">
        <v>274</v>
      </c>
      <c r="AA6" s="66">
        <v>1216</v>
      </c>
      <c r="AB6" s="66">
        <v>9.1999999999999993</v>
      </c>
      <c r="AC6" s="66">
        <v>60.4</v>
      </c>
      <c r="AD6" s="66">
        <v>97.2</v>
      </c>
      <c r="AE6" s="66">
        <v>77.8</v>
      </c>
      <c r="AF6" s="66">
        <v>625</v>
      </c>
      <c r="AG6" s="66">
        <v>2</v>
      </c>
      <c r="AH6" s="66">
        <v>38.9</v>
      </c>
      <c r="AI6" s="116">
        <v>0</v>
      </c>
      <c r="AJ6" s="66">
        <v>0</v>
      </c>
      <c r="AK6" s="118">
        <v>1</v>
      </c>
      <c r="AL6" s="66">
        <v>4</v>
      </c>
      <c r="AM6" s="119">
        <v>2</v>
      </c>
      <c r="AN6" s="120">
        <f t="shared" si="4"/>
        <v>249.29999999999998</v>
      </c>
      <c r="AO6" s="125">
        <f t="shared" si="5"/>
        <v>15.581249999999999</v>
      </c>
    </row>
    <row r="7" spans="1:41" x14ac:dyDescent="0.2">
      <c r="A7" s="154" t="s">
        <v>128</v>
      </c>
      <c r="B7" s="50" t="s">
        <v>129</v>
      </c>
      <c r="C7" s="50" t="s">
        <v>443</v>
      </c>
      <c r="D7" s="50">
        <v>9</v>
      </c>
      <c r="E7" s="136"/>
      <c r="F7" s="52"/>
      <c r="G7" s="66">
        <v>24</v>
      </c>
      <c r="H7" s="88">
        <f t="shared" si="0"/>
        <v>0</v>
      </c>
      <c r="I7" s="66">
        <f t="shared" si="1"/>
        <v>24</v>
      </c>
      <c r="J7" s="66">
        <v>4</v>
      </c>
      <c r="K7" s="88">
        <f t="shared" si="2"/>
        <v>0</v>
      </c>
      <c r="L7" s="66">
        <v>4</v>
      </c>
      <c r="M7" s="66">
        <v>1</v>
      </c>
      <c r="N7" s="88">
        <f t="shared" si="3"/>
        <v>0</v>
      </c>
      <c r="O7" s="66">
        <v>1</v>
      </c>
      <c r="P7" s="153">
        <v>1</v>
      </c>
      <c r="Q7" s="141">
        <v>16</v>
      </c>
      <c r="R7" s="141"/>
      <c r="S7" s="116">
        <v>0</v>
      </c>
      <c r="T7" s="66">
        <v>0</v>
      </c>
      <c r="U7" s="66">
        <v>0</v>
      </c>
      <c r="V7" s="66">
        <v>0</v>
      </c>
      <c r="W7" s="66">
        <v>0</v>
      </c>
      <c r="X7" s="66">
        <v>0</v>
      </c>
      <c r="Y7" s="66">
        <v>0</v>
      </c>
      <c r="Z7" s="116">
        <v>259</v>
      </c>
      <c r="AA7" s="66">
        <v>1151</v>
      </c>
      <c r="AB7" s="66">
        <v>8.8000000000000007</v>
      </c>
      <c r="AC7" s="66">
        <v>57.7</v>
      </c>
      <c r="AD7" s="66">
        <v>82.2</v>
      </c>
      <c r="AE7" s="66">
        <v>65.599999999999994</v>
      </c>
      <c r="AF7" s="66">
        <v>619</v>
      </c>
      <c r="AG7" s="66">
        <v>2</v>
      </c>
      <c r="AH7" s="66">
        <v>33.299999999999997</v>
      </c>
      <c r="AI7" s="116">
        <v>0</v>
      </c>
      <c r="AJ7" s="66">
        <v>0</v>
      </c>
      <c r="AK7" s="118">
        <v>1</v>
      </c>
      <c r="AL7" s="66">
        <v>4.0999999999999996</v>
      </c>
      <c r="AM7" s="119">
        <v>2</v>
      </c>
      <c r="AN7" s="120">
        <f t="shared" si="4"/>
        <v>239.8</v>
      </c>
      <c r="AO7" s="125">
        <f t="shared" si="5"/>
        <v>14.987500000000001</v>
      </c>
    </row>
    <row r="8" spans="1:41" x14ac:dyDescent="0.2">
      <c r="A8" s="154" t="s">
        <v>133</v>
      </c>
      <c r="B8" s="50" t="s">
        <v>129</v>
      </c>
      <c r="C8" s="50" t="s">
        <v>434</v>
      </c>
      <c r="D8" s="50">
        <v>8</v>
      </c>
      <c r="E8" s="136"/>
      <c r="F8" s="52"/>
      <c r="G8" s="66">
        <v>26</v>
      </c>
      <c r="H8" s="88">
        <f t="shared" si="0"/>
        <v>0</v>
      </c>
      <c r="I8" s="66">
        <f t="shared" si="1"/>
        <v>26</v>
      </c>
      <c r="J8" s="66">
        <v>3</v>
      </c>
      <c r="K8" s="88">
        <f t="shared" si="2"/>
        <v>0</v>
      </c>
      <c r="L8" s="66">
        <v>3</v>
      </c>
      <c r="M8" s="66">
        <v>28</v>
      </c>
      <c r="N8" s="88">
        <f t="shared" si="3"/>
        <v>0</v>
      </c>
      <c r="O8" s="66">
        <v>28</v>
      </c>
      <c r="P8" s="153">
        <v>1</v>
      </c>
      <c r="Q8" s="141">
        <v>16</v>
      </c>
      <c r="R8" s="141"/>
      <c r="S8" s="116">
        <v>0</v>
      </c>
      <c r="T8" s="66">
        <v>0</v>
      </c>
      <c r="U8" s="66">
        <v>0</v>
      </c>
      <c r="V8" s="66">
        <v>0</v>
      </c>
      <c r="W8" s="66">
        <v>0</v>
      </c>
      <c r="X8" s="66">
        <v>0</v>
      </c>
      <c r="Y8" s="66">
        <v>0</v>
      </c>
      <c r="Z8" s="116">
        <v>290</v>
      </c>
      <c r="AA8" s="66">
        <v>1339</v>
      </c>
      <c r="AB8" s="66">
        <v>11.1</v>
      </c>
      <c r="AC8" s="66">
        <v>66.8</v>
      </c>
      <c r="AD8" s="66">
        <v>51.6</v>
      </c>
      <c r="AE8" s="66">
        <v>41.5</v>
      </c>
      <c r="AF8" s="66">
        <v>381</v>
      </c>
      <c r="AG8" s="66">
        <v>1</v>
      </c>
      <c r="AH8" s="66">
        <v>21.3</v>
      </c>
      <c r="AI8" s="116">
        <v>0</v>
      </c>
      <c r="AJ8" s="66">
        <v>0</v>
      </c>
      <c r="AK8" s="118">
        <v>1</v>
      </c>
      <c r="AL8" s="66">
        <v>2</v>
      </c>
      <c r="AM8" s="119">
        <v>1</v>
      </c>
      <c r="AN8" s="120">
        <f t="shared" si="4"/>
        <v>244.6</v>
      </c>
      <c r="AO8" s="125">
        <f t="shared" si="5"/>
        <v>15.2875</v>
      </c>
    </row>
    <row r="9" spans="1:41" x14ac:dyDescent="0.2">
      <c r="A9" s="154" t="s">
        <v>131</v>
      </c>
      <c r="B9" s="50" t="s">
        <v>132</v>
      </c>
      <c r="C9" s="50" t="s">
        <v>445</v>
      </c>
      <c r="D9" s="50">
        <v>7</v>
      </c>
      <c r="E9" s="136" t="s">
        <v>439</v>
      </c>
      <c r="F9" s="52"/>
      <c r="G9" s="66">
        <v>31</v>
      </c>
      <c r="H9" s="88">
        <f t="shared" si="0"/>
        <v>0</v>
      </c>
      <c r="I9" s="66">
        <f t="shared" si="1"/>
        <v>31</v>
      </c>
      <c r="J9" s="66">
        <v>5</v>
      </c>
      <c r="K9" s="88">
        <f t="shared" si="2"/>
        <v>0</v>
      </c>
      <c r="L9" s="66">
        <v>5</v>
      </c>
      <c r="M9" s="66">
        <v>3</v>
      </c>
      <c r="N9" s="88">
        <f t="shared" si="3"/>
        <v>0</v>
      </c>
      <c r="O9" s="66">
        <v>3</v>
      </c>
      <c r="P9" s="153">
        <v>1</v>
      </c>
      <c r="Q9" s="141">
        <v>16</v>
      </c>
      <c r="R9" s="141"/>
      <c r="S9" s="116">
        <v>0</v>
      </c>
      <c r="T9" s="66">
        <v>0</v>
      </c>
      <c r="U9" s="66">
        <v>0</v>
      </c>
      <c r="V9" s="66">
        <v>0</v>
      </c>
      <c r="W9" s="66">
        <v>0</v>
      </c>
      <c r="X9" s="66">
        <v>0</v>
      </c>
      <c r="Y9" s="66">
        <v>0</v>
      </c>
      <c r="Z9" s="116">
        <v>0</v>
      </c>
      <c r="AA9" s="66">
        <v>0</v>
      </c>
      <c r="AB9" s="66">
        <v>0</v>
      </c>
      <c r="AC9" s="66">
        <v>0</v>
      </c>
      <c r="AD9" s="66">
        <v>162</v>
      </c>
      <c r="AE9" s="66">
        <v>104</v>
      </c>
      <c r="AF9" s="66">
        <v>1510</v>
      </c>
      <c r="AG9" s="66">
        <v>8.3000000000000007</v>
      </c>
      <c r="AH9" s="66">
        <v>68.7</v>
      </c>
      <c r="AI9" s="116">
        <v>106</v>
      </c>
      <c r="AJ9" s="66">
        <v>0</v>
      </c>
      <c r="AK9" s="118">
        <v>1</v>
      </c>
      <c r="AL9" s="66">
        <v>2</v>
      </c>
      <c r="AM9" s="119">
        <v>1</v>
      </c>
      <c r="AN9" s="120">
        <f t="shared" si="4"/>
        <v>200.8</v>
      </c>
      <c r="AO9" s="125">
        <f t="shared" si="5"/>
        <v>12.55</v>
      </c>
    </row>
    <row r="10" spans="1:41" x14ac:dyDescent="0.2">
      <c r="A10" s="154" t="s">
        <v>469</v>
      </c>
      <c r="B10" s="50" t="s">
        <v>129</v>
      </c>
      <c r="C10" s="50" t="s">
        <v>17</v>
      </c>
      <c r="D10" s="50">
        <v>9</v>
      </c>
      <c r="E10" s="136" t="s">
        <v>439</v>
      </c>
      <c r="F10" s="52"/>
      <c r="G10" s="66">
        <v>22</v>
      </c>
      <c r="H10" s="88">
        <f t="shared" si="0"/>
        <v>0</v>
      </c>
      <c r="I10" s="66">
        <f t="shared" si="1"/>
        <v>22</v>
      </c>
      <c r="J10" s="66">
        <v>8</v>
      </c>
      <c r="K10" s="88">
        <f t="shared" si="2"/>
        <v>0</v>
      </c>
      <c r="L10" s="66">
        <v>8</v>
      </c>
      <c r="M10" s="66">
        <v>8</v>
      </c>
      <c r="N10" s="88">
        <f t="shared" si="3"/>
        <v>0</v>
      </c>
      <c r="O10" s="66">
        <v>8</v>
      </c>
      <c r="P10" s="153">
        <v>0.99</v>
      </c>
      <c r="Q10" s="141">
        <v>16</v>
      </c>
      <c r="R10" s="141"/>
      <c r="S10" s="116">
        <v>0</v>
      </c>
      <c r="T10" s="66">
        <v>0</v>
      </c>
      <c r="U10" s="66">
        <v>0</v>
      </c>
      <c r="V10" s="66">
        <v>0</v>
      </c>
      <c r="W10" s="66">
        <v>0</v>
      </c>
      <c r="X10" s="66">
        <v>0</v>
      </c>
      <c r="Y10" s="66">
        <v>0</v>
      </c>
      <c r="Z10" s="116">
        <v>277</v>
      </c>
      <c r="AA10" s="66">
        <v>1218</v>
      </c>
      <c r="AB10" s="66">
        <v>8</v>
      </c>
      <c r="AC10" s="66">
        <v>61.3</v>
      </c>
      <c r="AD10" s="66">
        <v>78.400000000000006</v>
      </c>
      <c r="AE10" s="66">
        <v>62.3</v>
      </c>
      <c r="AF10" s="66">
        <v>581</v>
      </c>
      <c r="AG10" s="66">
        <v>2</v>
      </c>
      <c r="AH10" s="66">
        <v>31.2</v>
      </c>
      <c r="AI10" s="116">
        <v>0</v>
      </c>
      <c r="AJ10" s="66">
        <v>0</v>
      </c>
      <c r="AK10" s="118">
        <v>2</v>
      </c>
      <c r="AL10" s="66">
        <v>2.1</v>
      </c>
      <c r="AM10" s="119">
        <v>1</v>
      </c>
      <c r="AN10" s="120">
        <f t="shared" si="4"/>
        <v>241.9</v>
      </c>
      <c r="AO10" s="125">
        <f t="shared" si="5"/>
        <v>15.11875</v>
      </c>
    </row>
    <row r="11" spans="1:41" x14ac:dyDescent="0.2">
      <c r="A11" s="154" t="s">
        <v>279</v>
      </c>
      <c r="B11" s="50" t="s">
        <v>129</v>
      </c>
      <c r="C11" s="50" t="s">
        <v>14</v>
      </c>
      <c r="D11" s="50">
        <v>6</v>
      </c>
      <c r="E11" s="136"/>
      <c r="F11" s="52"/>
      <c r="G11" s="66">
        <v>23</v>
      </c>
      <c r="H11" s="88">
        <f t="shared" si="0"/>
        <v>0</v>
      </c>
      <c r="I11" s="66">
        <f t="shared" si="1"/>
        <v>23</v>
      </c>
      <c r="J11" s="66">
        <v>7</v>
      </c>
      <c r="K11" s="88">
        <f t="shared" si="2"/>
        <v>0</v>
      </c>
      <c r="L11" s="66">
        <v>7</v>
      </c>
      <c r="M11" s="66">
        <v>153</v>
      </c>
      <c r="N11" s="88">
        <f t="shared" si="3"/>
        <v>0</v>
      </c>
      <c r="O11" s="66">
        <v>153</v>
      </c>
      <c r="P11" s="153">
        <v>1</v>
      </c>
      <c r="Q11" s="141">
        <v>16</v>
      </c>
      <c r="R11" s="141"/>
      <c r="S11" s="116">
        <v>0</v>
      </c>
      <c r="T11" s="66">
        <v>0</v>
      </c>
      <c r="U11" s="66">
        <v>0</v>
      </c>
      <c r="V11" s="66">
        <v>0</v>
      </c>
      <c r="W11" s="66">
        <v>0</v>
      </c>
      <c r="X11" s="66">
        <v>0</v>
      </c>
      <c r="Y11" s="66">
        <v>0</v>
      </c>
      <c r="Z11" s="116">
        <v>205</v>
      </c>
      <c r="AA11" s="66">
        <v>966</v>
      </c>
      <c r="AB11" s="66">
        <v>7.3</v>
      </c>
      <c r="AC11" s="66">
        <v>48.2</v>
      </c>
      <c r="AD11" s="66">
        <v>101</v>
      </c>
      <c r="AE11" s="66">
        <v>80.599999999999994</v>
      </c>
      <c r="AF11" s="66">
        <v>732</v>
      </c>
      <c r="AG11" s="66">
        <v>3.1</v>
      </c>
      <c r="AH11" s="66">
        <v>40.799999999999997</v>
      </c>
      <c r="AI11" s="116">
        <v>82.1</v>
      </c>
      <c r="AJ11" s="66">
        <v>0</v>
      </c>
      <c r="AK11" s="118">
        <v>1</v>
      </c>
      <c r="AL11" s="66">
        <v>2.1</v>
      </c>
      <c r="AM11" s="119">
        <v>1</v>
      </c>
      <c r="AN11" s="120">
        <f t="shared" si="4"/>
        <v>232.19999999999996</v>
      </c>
      <c r="AO11" s="125">
        <f t="shared" si="5"/>
        <v>14.512499999999998</v>
      </c>
    </row>
    <row r="12" spans="1:41" x14ac:dyDescent="0.2">
      <c r="A12" s="154" t="s">
        <v>152</v>
      </c>
      <c r="B12" s="50" t="s">
        <v>132</v>
      </c>
      <c r="C12" s="50" t="s">
        <v>449</v>
      </c>
      <c r="D12" s="50">
        <v>10</v>
      </c>
      <c r="E12" s="136"/>
      <c r="F12" s="52"/>
      <c r="G12" s="66">
        <v>36</v>
      </c>
      <c r="H12" s="88">
        <f t="shared" si="0"/>
        <v>0</v>
      </c>
      <c r="I12" s="66">
        <f t="shared" si="1"/>
        <v>36</v>
      </c>
      <c r="J12" s="66">
        <v>6</v>
      </c>
      <c r="K12" s="88">
        <f t="shared" si="2"/>
        <v>0</v>
      </c>
      <c r="L12" s="66">
        <v>6</v>
      </c>
      <c r="M12" s="66">
        <v>24</v>
      </c>
      <c r="N12" s="88">
        <f t="shared" si="3"/>
        <v>0</v>
      </c>
      <c r="O12" s="66">
        <v>24</v>
      </c>
      <c r="P12" s="153">
        <v>1</v>
      </c>
      <c r="Q12" s="141">
        <v>16</v>
      </c>
      <c r="R12" s="141"/>
      <c r="S12" s="116">
        <v>0</v>
      </c>
      <c r="T12" s="66">
        <v>0</v>
      </c>
      <c r="U12" s="66">
        <v>0</v>
      </c>
      <c r="V12" s="66">
        <v>0</v>
      </c>
      <c r="W12" s="66">
        <v>0</v>
      </c>
      <c r="X12" s="66">
        <v>0</v>
      </c>
      <c r="Y12" s="66">
        <v>0</v>
      </c>
      <c r="Z12" s="116">
        <v>0</v>
      </c>
      <c r="AA12" s="66">
        <v>0</v>
      </c>
      <c r="AB12" s="66">
        <v>0</v>
      </c>
      <c r="AC12" s="66">
        <v>0</v>
      </c>
      <c r="AD12" s="66">
        <v>161</v>
      </c>
      <c r="AE12" s="66">
        <v>91.2</v>
      </c>
      <c r="AF12" s="66">
        <v>1340</v>
      </c>
      <c r="AG12" s="66">
        <v>10.1</v>
      </c>
      <c r="AH12" s="66">
        <v>59.8</v>
      </c>
      <c r="AI12" s="116">
        <v>0</v>
      </c>
      <c r="AJ12" s="66">
        <v>0</v>
      </c>
      <c r="AK12" s="118">
        <v>2</v>
      </c>
      <c r="AL12" s="66">
        <v>2</v>
      </c>
      <c r="AM12" s="119">
        <v>1</v>
      </c>
      <c r="AN12" s="120">
        <f t="shared" si="4"/>
        <v>196.6</v>
      </c>
      <c r="AO12" s="125">
        <f t="shared" si="5"/>
        <v>12.2875</v>
      </c>
    </row>
    <row r="13" spans="1:41" x14ac:dyDescent="0.2">
      <c r="A13" s="154" t="s">
        <v>134</v>
      </c>
      <c r="B13" s="50" t="s">
        <v>132</v>
      </c>
      <c r="C13" s="50" t="s">
        <v>17</v>
      </c>
      <c r="D13" s="50">
        <v>9</v>
      </c>
      <c r="E13" s="136"/>
      <c r="F13" s="52"/>
      <c r="G13" s="66">
        <v>34</v>
      </c>
      <c r="H13" s="88">
        <f t="shared" si="0"/>
        <v>0</v>
      </c>
      <c r="I13" s="66">
        <f t="shared" si="1"/>
        <v>34</v>
      </c>
      <c r="J13" s="66">
        <v>9</v>
      </c>
      <c r="K13" s="88">
        <f t="shared" si="2"/>
        <v>0</v>
      </c>
      <c r="L13" s="66">
        <v>9</v>
      </c>
      <c r="M13" s="66">
        <v>5</v>
      </c>
      <c r="N13" s="88">
        <f t="shared" si="3"/>
        <v>0</v>
      </c>
      <c r="O13" s="66">
        <v>5</v>
      </c>
      <c r="P13" s="153">
        <v>1</v>
      </c>
      <c r="Q13" s="141">
        <v>16</v>
      </c>
      <c r="R13" s="141"/>
      <c r="S13" s="116">
        <v>0</v>
      </c>
      <c r="T13" s="66">
        <v>0</v>
      </c>
      <c r="U13" s="66">
        <v>0</v>
      </c>
      <c r="V13" s="66">
        <v>0</v>
      </c>
      <c r="W13" s="66">
        <v>0</v>
      </c>
      <c r="X13" s="66">
        <v>0</v>
      </c>
      <c r="Y13" s="66">
        <v>0</v>
      </c>
      <c r="Z13" s="116">
        <v>0</v>
      </c>
      <c r="AA13" s="66">
        <v>0</v>
      </c>
      <c r="AB13" s="66">
        <v>0</v>
      </c>
      <c r="AC13" s="66">
        <v>0</v>
      </c>
      <c r="AD13" s="66">
        <v>159</v>
      </c>
      <c r="AE13" s="66">
        <v>95.6</v>
      </c>
      <c r="AF13" s="66">
        <v>1412</v>
      </c>
      <c r="AG13" s="66">
        <v>9.1999999999999993</v>
      </c>
      <c r="AH13" s="66">
        <v>63.1</v>
      </c>
      <c r="AI13" s="116">
        <v>0</v>
      </c>
      <c r="AJ13" s="66">
        <v>0</v>
      </c>
      <c r="AK13" s="118">
        <v>2.1</v>
      </c>
      <c r="AL13" s="66">
        <v>2.1</v>
      </c>
      <c r="AM13" s="119">
        <v>1</v>
      </c>
      <c r="AN13" s="120">
        <f t="shared" si="4"/>
        <v>198.59999999999997</v>
      </c>
      <c r="AO13" s="125">
        <f t="shared" si="5"/>
        <v>12.412499999999998</v>
      </c>
    </row>
    <row r="14" spans="1:41" x14ac:dyDescent="0.2">
      <c r="A14" s="154" t="s">
        <v>137</v>
      </c>
      <c r="B14" s="50" t="s">
        <v>132</v>
      </c>
      <c r="C14" s="50" t="s">
        <v>430</v>
      </c>
      <c r="D14" s="50">
        <v>8</v>
      </c>
      <c r="E14" s="136"/>
      <c r="F14" s="52"/>
      <c r="G14" s="66">
        <v>41</v>
      </c>
      <c r="H14" s="88">
        <f t="shared" si="0"/>
        <v>0</v>
      </c>
      <c r="I14" s="66">
        <f t="shared" si="1"/>
        <v>41</v>
      </c>
      <c r="J14" s="66">
        <v>13</v>
      </c>
      <c r="K14" s="88">
        <f t="shared" si="2"/>
        <v>0</v>
      </c>
      <c r="L14" s="66">
        <v>13</v>
      </c>
      <c r="M14" s="66">
        <v>4</v>
      </c>
      <c r="N14" s="88">
        <f t="shared" si="3"/>
        <v>0</v>
      </c>
      <c r="O14" s="66">
        <v>4</v>
      </c>
      <c r="P14" s="153">
        <v>1</v>
      </c>
      <c r="Q14" s="141">
        <v>16</v>
      </c>
      <c r="R14" s="141"/>
      <c r="S14" s="116">
        <v>0</v>
      </c>
      <c r="T14" s="66">
        <v>0</v>
      </c>
      <c r="U14" s="66">
        <v>0</v>
      </c>
      <c r="V14" s="66">
        <v>0</v>
      </c>
      <c r="W14" s="66">
        <v>0</v>
      </c>
      <c r="X14" s="66">
        <v>0</v>
      </c>
      <c r="Y14" s="66">
        <v>0</v>
      </c>
      <c r="Z14" s="116">
        <v>2.9</v>
      </c>
      <c r="AA14" s="66">
        <v>16.7</v>
      </c>
      <c r="AB14" s="66">
        <v>0</v>
      </c>
      <c r="AC14" s="66">
        <v>1</v>
      </c>
      <c r="AD14" s="66">
        <v>146</v>
      </c>
      <c r="AE14" s="66">
        <v>88.2</v>
      </c>
      <c r="AF14" s="66">
        <v>1350</v>
      </c>
      <c r="AG14" s="66">
        <v>5.9</v>
      </c>
      <c r="AH14" s="66">
        <v>57.8</v>
      </c>
      <c r="AI14" s="116">
        <v>0</v>
      </c>
      <c r="AJ14" s="66">
        <v>0</v>
      </c>
      <c r="AK14" s="118">
        <v>1</v>
      </c>
      <c r="AL14" s="66">
        <v>1.9</v>
      </c>
      <c r="AM14" s="119">
        <v>1</v>
      </c>
      <c r="AN14" s="120">
        <f t="shared" si="4"/>
        <v>172.07</v>
      </c>
      <c r="AO14" s="125">
        <f t="shared" si="5"/>
        <v>10.754375</v>
      </c>
    </row>
    <row r="15" spans="1:41" x14ac:dyDescent="0.2">
      <c r="A15" s="154" t="s">
        <v>368</v>
      </c>
      <c r="B15" s="50" t="s">
        <v>129</v>
      </c>
      <c r="C15" s="50" t="s">
        <v>16</v>
      </c>
      <c r="D15" s="50">
        <v>12</v>
      </c>
      <c r="E15" s="136"/>
      <c r="F15" s="52"/>
      <c r="G15" s="66">
        <v>32</v>
      </c>
      <c r="H15" s="88">
        <f t="shared" si="0"/>
        <v>0</v>
      </c>
      <c r="I15" s="66">
        <f t="shared" si="1"/>
        <v>32</v>
      </c>
      <c r="J15" s="66">
        <v>11</v>
      </c>
      <c r="K15" s="88">
        <f t="shared" si="2"/>
        <v>0</v>
      </c>
      <c r="L15" s="66">
        <v>11</v>
      </c>
      <c r="M15" s="66">
        <v>33</v>
      </c>
      <c r="N15" s="88">
        <f t="shared" si="3"/>
        <v>0</v>
      </c>
      <c r="O15" s="66">
        <v>33</v>
      </c>
      <c r="P15" s="153">
        <v>1</v>
      </c>
      <c r="Q15" s="141">
        <v>16</v>
      </c>
      <c r="R15" s="141"/>
      <c r="S15" s="116">
        <v>0</v>
      </c>
      <c r="T15" s="66">
        <v>0</v>
      </c>
      <c r="U15" s="66">
        <v>0</v>
      </c>
      <c r="V15" s="66">
        <v>0</v>
      </c>
      <c r="W15" s="66">
        <v>0</v>
      </c>
      <c r="X15" s="66">
        <v>0</v>
      </c>
      <c r="Y15" s="66">
        <v>0</v>
      </c>
      <c r="Z15" s="116">
        <v>257</v>
      </c>
      <c r="AA15" s="66">
        <v>1202</v>
      </c>
      <c r="AB15" s="66">
        <v>8</v>
      </c>
      <c r="AC15" s="66">
        <v>60.1</v>
      </c>
      <c r="AD15" s="66">
        <v>59.1</v>
      </c>
      <c r="AE15" s="66">
        <v>49.1</v>
      </c>
      <c r="AF15" s="66">
        <v>432</v>
      </c>
      <c r="AG15" s="66">
        <v>2</v>
      </c>
      <c r="AH15" s="66">
        <v>24</v>
      </c>
      <c r="AI15" s="116">
        <v>0</v>
      </c>
      <c r="AJ15" s="66">
        <v>0</v>
      </c>
      <c r="AK15" s="118">
        <v>1</v>
      </c>
      <c r="AL15" s="66">
        <v>2</v>
      </c>
      <c r="AM15" s="119">
        <v>1</v>
      </c>
      <c r="AN15" s="120">
        <f t="shared" si="4"/>
        <v>223.39999999999998</v>
      </c>
      <c r="AO15" s="125">
        <f t="shared" si="5"/>
        <v>13.962499999999999</v>
      </c>
    </row>
    <row r="16" spans="1:41" x14ac:dyDescent="0.2">
      <c r="A16" s="154" t="s">
        <v>144</v>
      </c>
      <c r="B16" s="50" t="s">
        <v>132</v>
      </c>
      <c r="C16" s="50" t="s">
        <v>14</v>
      </c>
      <c r="D16" s="50">
        <v>6</v>
      </c>
      <c r="E16" s="136"/>
      <c r="F16" s="52"/>
      <c r="G16" s="66">
        <v>47</v>
      </c>
      <c r="H16" s="88">
        <f t="shared" si="0"/>
        <v>0</v>
      </c>
      <c r="I16" s="66">
        <f t="shared" si="1"/>
        <v>47</v>
      </c>
      <c r="J16" s="66">
        <v>14</v>
      </c>
      <c r="K16" s="88">
        <f t="shared" si="2"/>
        <v>0</v>
      </c>
      <c r="L16" s="66">
        <v>14</v>
      </c>
      <c r="M16" s="66">
        <v>14</v>
      </c>
      <c r="N16" s="88">
        <f t="shared" si="3"/>
        <v>0</v>
      </c>
      <c r="O16" s="66">
        <v>14</v>
      </c>
      <c r="P16" s="153">
        <v>1</v>
      </c>
      <c r="Q16" s="141">
        <v>16</v>
      </c>
      <c r="R16" s="141"/>
      <c r="S16" s="116">
        <v>0</v>
      </c>
      <c r="T16" s="66">
        <v>0</v>
      </c>
      <c r="U16" s="66">
        <v>0</v>
      </c>
      <c r="V16" s="66">
        <v>0</v>
      </c>
      <c r="W16" s="66">
        <v>0</v>
      </c>
      <c r="X16" s="66">
        <v>0</v>
      </c>
      <c r="Y16" s="66">
        <v>0</v>
      </c>
      <c r="Z16" s="116">
        <v>0</v>
      </c>
      <c r="AA16" s="66">
        <v>0</v>
      </c>
      <c r="AB16" s="66">
        <v>0</v>
      </c>
      <c r="AC16" s="66">
        <v>0</v>
      </c>
      <c r="AD16" s="66">
        <v>145</v>
      </c>
      <c r="AE16" s="66">
        <v>97.9</v>
      </c>
      <c r="AF16" s="66">
        <v>1221</v>
      </c>
      <c r="AG16" s="66">
        <v>6.7</v>
      </c>
      <c r="AH16" s="66">
        <v>64.3</v>
      </c>
      <c r="AI16" s="116">
        <v>0</v>
      </c>
      <c r="AJ16" s="66">
        <v>0</v>
      </c>
      <c r="AK16" s="118">
        <v>0.9</v>
      </c>
      <c r="AL16" s="66">
        <v>1.9</v>
      </c>
      <c r="AM16" s="119">
        <v>0.9</v>
      </c>
      <c r="AN16" s="120">
        <f t="shared" si="4"/>
        <v>162.30000000000001</v>
      </c>
      <c r="AO16" s="125">
        <f t="shared" si="5"/>
        <v>10.143750000000001</v>
      </c>
    </row>
    <row r="17" spans="1:41" x14ac:dyDescent="0.2">
      <c r="A17" s="154" t="s">
        <v>138</v>
      </c>
      <c r="B17" s="50" t="s">
        <v>129</v>
      </c>
      <c r="C17" s="50" t="s">
        <v>126</v>
      </c>
      <c r="D17" s="50">
        <v>8</v>
      </c>
      <c r="E17" s="136"/>
      <c r="F17" s="52"/>
      <c r="G17" s="66">
        <v>37</v>
      </c>
      <c r="H17" s="88">
        <f t="shared" si="0"/>
        <v>0</v>
      </c>
      <c r="I17" s="66">
        <f t="shared" si="1"/>
        <v>37</v>
      </c>
      <c r="J17" s="66">
        <v>10</v>
      </c>
      <c r="K17" s="88">
        <f t="shared" si="2"/>
        <v>0</v>
      </c>
      <c r="L17" s="66">
        <v>10</v>
      </c>
      <c r="M17" s="66">
        <v>9</v>
      </c>
      <c r="N17" s="88">
        <f t="shared" si="3"/>
        <v>0</v>
      </c>
      <c r="O17" s="66">
        <v>9</v>
      </c>
      <c r="P17" s="153">
        <v>1</v>
      </c>
      <c r="Q17" s="141">
        <v>16</v>
      </c>
      <c r="R17" s="141"/>
      <c r="S17" s="116">
        <v>0</v>
      </c>
      <c r="T17" s="66">
        <v>0</v>
      </c>
      <c r="U17" s="66">
        <v>0</v>
      </c>
      <c r="V17" s="66">
        <v>0</v>
      </c>
      <c r="W17" s="66">
        <v>0</v>
      </c>
      <c r="X17" s="66">
        <v>0</v>
      </c>
      <c r="Y17" s="66">
        <v>0</v>
      </c>
      <c r="Z17" s="116">
        <v>272</v>
      </c>
      <c r="AA17" s="66">
        <v>1092</v>
      </c>
      <c r="AB17" s="66">
        <v>8.3000000000000007</v>
      </c>
      <c r="AC17" s="66">
        <v>55.1</v>
      </c>
      <c r="AD17" s="66">
        <v>62.4</v>
      </c>
      <c r="AE17" s="66">
        <v>49.9</v>
      </c>
      <c r="AF17" s="66">
        <v>427</v>
      </c>
      <c r="AG17" s="66">
        <v>2.1</v>
      </c>
      <c r="AH17" s="66">
        <v>25</v>
      </c>
      <c r="AI17" s="116">
        <v>0</v>
      </c>
      <c r="AJ17" s="66">
        <v>0</v>
      </c>
      <c r="AK17" s="118">
        <v>1</v>
      </c>
      <c r="AL17" s="66">
        <v>1</v>
      </c>
      <c r="AM17" s="119">
        <v>0</v>
      </c>
      <c r="AN17" s="120">
        <f t="shared" si="4"/>
        <v>216.29999999999998</v>
      </c>
      <c r="AO17" s="125">
        <f t="shared" si="5"/>
        <v>13.518749999999999</v>
      </c>
    </row>
    <row r="18" spans="1:41" x14ac:dyDescent="0.2">
      <c r="A18" s="154" t="s">
        <v>180</v>
      </c>
      <c r="B18" s="50" t="s">
        <v>132</v>
      </c>
      <c r="C18" s="50" t="s">
        <v>126</v>
      </c>
      <c r="D18" s="50">
        <v>8</v>
      </c>
      <c r="E18" s="136"/>
      <c r="F18" s="52"/>
      <c r="G18" s="66">
        <v>51</v>
      </c>
      <c r="H18" s="88">
        <f t="shared" si="0"/>
        <v>0</v>
      </c>
      <c r="I18" s="66">
        <f t="shared" si="1"/>
        <v>51</v>
      </c>
      <c r="J18" s="66">
        <v>16</v>
      </c>
      <c r="K18" s="88">
        <f t="shared" si="2"/>
        <v>0</v>
      </c>
      <c r="L18" s="66">
        <v>16</v>
      </c>
      <c r="M18" s="66">
        <v>27</v>
      </c>
      <c r="N18" s="88">
        <f t="shared" si="3"/>
        <v>0</v>
      </c>
      <c r="O18" s="66">
        <v>27</v>
      </c>
      <c r="P18" s="153">
        <v>1</v>
      </c>
      <c r="Q18" s="141">
        <v>16</v>
      </c>
      <c r="R18" s="141"/>
      <c r="S18" s="116">
        <v>0</v>
      </c>
      <c r="T18" s="66">
        <v>0</v>
      </c>
      <c r="U18" s="66">
        <v>0</v>
      </c>
      <c r="V18" s="66">
        <v>0</v>
      </c>
      <c r="W18" s="66">
        <v>0</v>
      </c>
      <c r="X18" s="66">
        <v>0</v>
      </c>
      <c r="Y18" s="66">
        <v>0</v>
      </c>
      <c r="Z18" s="116">
        <v>2</v>
      </c>
      <c r="AA18" s="66">
        <v>10.7</v>
      </c>
      <c r="AB18" s="66">
        <v>0</v>
      </c>
      <c r="AC18" s="66">
        <v>0</v>
      </c>
      <c r="AD18" s="66">
        <v>145</v>
      </c>
      <c r="AE18" s="66">
        <v>92.7</v>
      </c>
      <c r="AF18" s="66">
        <v>1191</v>
      </c>
      <c r="AG18" s="66">
        <v>6.8</v>
      </c>
      <c r="AH18" s="66">
        <v>61.5</v>
      </c>
      <c r="AI18" s="116">
        <v>0</v>
      </c>
      <c r="AJ18" s="66">
        <v>0</v>
      </c>
      <c r="AK18" s="118">
        <v>1</v>
      </c>
      <c r="AL18" s="66">
        <v>1.9</v>
      </c>
      <c r="AM18" s="119">
        <v>1</v>
      </c>
      <c r="AN18" s="120">
        <f t="shared" si="4"/>
        <v>160.96999999999997</v>
      </c>
      <c r="AO18" s="125">
        <f t="shared" si="5"/>
        <v>10.060624999999998</v>
      </c>
    </row>
    <row r="19" spans="1:41" x14ac:dyDescent="0.2">
      <c r="A19" s="154" t="s">
        <v>172</v>
      </c>
      <c r="B19" s="50" t="s">
        <v>132</v>
      </c>
      <c r="C19" s="50" t="s">
        <v>15</v>
      </c>
      <c r="D19" s="50">
        <v>7</v>
      </c>
      <c r="E19" s="136"/>
      <c r="F19" s="52"/>
      <c r="G19" s="66">
        <v>50</v>
      </c>
      <c r="H19" s="88">
        <f t="shared" si="0"/>
        <v>0</v>
      </c>
      <c r="I19" s="66">
        <f t="shared" si="1"/>
        <v>50</v>
      </c>
      <c r="J19" s="66">
        <v>18</v>
      </c>
      <c r="K19" s="88">
        <f t="shared" si="2"/>
        <v>0</v>
      </c>
      <c r="L19" s="66">
        <v>18</v>
      </c>
      <c r="M19" s="66">
        <v>42</v>
      </c>
      <c r="N19" s="88">
        <f t="shared" si="3"/>
        <v>0</v>
      </c>
      <c r="O19" s="66">
        <v>42</v>
      </c>
      <c r="P19" s="153">
        <v>1</v>
      </c>
      <c r="Q19" s="141">
        <v>16</v>
      </c>
      <c r="R19" s="141"/>
      <c r="S19" s="116">
        <v>0</v>
      </c>
      <c r="T19" s="66">
        <v>0</v>
      </c>
      <c r="U19" s="66">
        <v>0</v>
      </c>
      <c r="V19" s="66">
        <v>0</v>
      </c>
      <c r="W19" s="66">
        <v>0</v>
      </c>
      <c r="X19" s="66">
        <v>0</v>
      </c>
      <c r="Y19" s="66">
        <v>0</v>
      </c>
      <c r="Z19" s="116">
        <v>0</v>
      </c>
      <c r="AA19" s="66">
        <v>0</v>
      </c>
      <c r="AB19" s="66">
        <v>0</v>
      </c>
      <c r="AC19" s="66">
        <v>0</v>
      </c>
      <c r="AD19" s="66">
        <v>128</v>
      </c>
      <c r="AE19" s="66">
        <v>84.2</v>
      </c>
      <c r="AF19" s="66">
        <v>1052</v>
      </c>
      <c r="AG19" s="66">
        <v>9.8000000000000007</v>
      </c>
      <c r="AH19" s="66">
        <v>55.8</v>
      </c>
      <c r="AI19" s="116">
        <v>0</v>
      </c>
      <c r="AJ19" s="66">
        <v>0</v>
      </c>
      <c r="AK19" s="118">
        <v>1.9</v>
      </c>
      <c r="AL19" s="66">
        <v>1.9</v>
      </c>
      <c r="AM19" s="119">
        <v>0.9</v>
      </c>
      <c r="AN19" s="120">
        <f t="shared" si="4"/>
        <v>166</v>
      </c>
      <c r="AO19" s="125">
        <f t="shared" si="5"/>
        <v>10.375</v>
      </c>
    </row>
    <row r="20" spans="1:41" x14ac:dyDescent="0.2">
      <c r="A20" s="154" t="s">
        <v>141</v>
      </c>
      <c r="B20" s="50" t="s">
        <v>132</v>
      </c>
      <c r="C20" s="50" t="s">
        <v>437</v>
      </c>
      <c r="D20" s="50">
        <v>9</v>
      </c>
      <c r="E20" s="136"/>
      <c r="F20" s="52"/>
      <c r="G20" s="66">
        <v>45</v>
      </c>
      <c r="H20" s="88">
        <f t="shared" si="0"/>
        <v>0</v>
      </c>
      <c r="I20" s="66">
        <f t="shared" si="1"/>
        <v>45</v>
      </c>
      <c r="J20" s="66">
        <v>17</v>
      </c>
      <c r="K20" s="88">
        <f t="shared" si="2"/>
        <v>0</v>
      </c>
      <c r="L20" s="66">
        <v>17</v>
      </c>
      <c r="M20" s="66">
        <v>7</v>
      </c>
      <c r="N20" s="88">
        <f t="shared" si="3"/>
        <v>0</v>
      </c>
      <c r="O20" s="66">
        <v>7</v>
      </c>
      <c r="P20" s="153">
        <v>1</v>
      </c>
      <c r="Q20" s="141">
        <v>16</v>
      </c>
      <c r="R20" s="141"/>
      <c r="S20" s="116">
        <v>0</v>
      </c>
      <c r="T20" s="66">
        <v>0</v>
      </c>
      <c r="U20" s="66">
        <v>0</v>
      </c>
      <c r="V20" s="66">
        <v>0</v>
      </c>
      <c r="W20" s="66">
        <v>0</v>
      </c>
      <c r="X20" s="66">
        <v>0</v>
      </c>
      <c r="Y20" s="66">
        <v>0</v>
      </c>
      <c r="Z20" s="116">
        <v>0</v>
      </c>
      <c r="AA20" s="66">
        <v>0</v>
      </c>
      <c r="AB20" s="66">
        <v>0</v>
      </c>
      <c r="AC20" s="66">
        <v>0</v>
      </c>
      <c r="AD20" s="66">
        <v>145</v>
      </c>
      <c r="AE20" s="66">
        <v>88.5</v>
      </c>
      <c r="AF20" s="66">
        <v>1199</v>
      </c>
      <c r="AG20" s="66">
        <v>8</v>
      </c>
      <c r="AH20" s="66">
        <v>58.3</v>
      </c>
      <c r="AI20" s="116">
        <v>0</v>
      </c>
      <c r="AJ20" s="66">
        <v>0</v>
      </c>
      <c r="AK20" s="118">
        <v>1</v>
      </c>
      <c r="AL20" s="66">
        <v>2.1</v>
      </c>
      <c r="AM20" s="119">
        <v>1</v>
      </c>
      <c r="AN20" s="120">
        <f t="shared" si="4"/>
        <v>167.9</v>
      </c>
      <c r="AO20" s="125">
        <f t="shared" si="5"/>
        <v>10.49375</v>
      </c>
    </row>
    <row r="21" spans="1:41" x14ac:dyDescent="0.2">
      <c r="A21" s="154" t="s">
        <v>135</v>
      </c>
      <c r="B21" s="50" t="s">
        <v>132</v>
      </c>
      <c r="C21" s="50" t="s">
        <v>19</v>
      </c>
      <c r="D21" s="50">
        <v>5</v>
      </c>
      <c r="E21" s="136"/>
      <c r="F21" s="52"/>
      <c r="G21" s="66">
        <v>53</v>
      </c>
      <c r="H21" s="88">
        <f t="shared" si="0"/>
        <v>0</v>
      </c>
      <c r="I21" s="66">
        <f t="shared" si="1"/>
        <v>53</v>
      </c>
      <c r="J21" s="66">
        <v>22</v>
      </c>
      <c r="K21" s="88">
        <f t="shared" si="2"/>
        <v>0</v>
      </c>
      <c r="L21" s="66">
        <v>22</v>
      </c>
      <c r="M21" s="66">
        <v>8</v>
      </c>
      <c r="N21" s="88">
        <f t="shared" si="3"/>
        <v>0</v>
      </c>
      <c r="O21" s="66">
        <v>8</v>
      </c>
      <c r="P21" s="153">
        <v>1</v>
      </c>
      <c r="Q21" s="141">
        <v>16</v>
      </c>
      <c r="R21" s="141"/>
      <c r="S21" s="116">
        <v>0</v>
      </c>
      <c r="T21" s="66">
        <v>0</v>
      </c>
      <c r="U21" s="66">
        <v>0</v>
      </c>
      <c r="V21" s="66">
        <v>0</v>
      </c>
      <c r="W21" s="66">
        <v>0</v>
      </c>
      <c r="X21" s="66">
        <v>0</v>
      </c>
      <c r="Y21" s="66">
        <v>0</v>
      </c>
      <c r="Z21" s="116">
        <v>0</v>
      </c>
      <c r="AA21" s="66">
        <v>0</v>
      </c>
      <c r="AB21" s="66">
        <v>0</v>
      </c>
      <c r="AC21" s="66">
        <v>0</v>
      </c>
      <c r="AD21" s="66">
        <v>144</v>
      </c>
      <c r="AE21" s="66">
        <v>83</v>
      </c>
      <c r="AF21" s="66">
        <v>1135</v>
      </c>
      <c r="AG21" s="66">
        <v>8</v>
      </c>
      <c r="AH21" s="66">
        <v>54</v>
      </c>
      <c r="AI21" s="116">
        <v>0</v>
      </c>
      <c r="AJ21" s="66">
        <v>0</v>
      </c>
      <c r="AK21" s="118">
        <v>2</v>
      </c>
      <c r="AL21" s="66">
        <v>2</v>
      </c>
      <c r="AM21" s="119">
        <v>1</v>
      </c>
      <c r="AN21" s="120">
        <f t="shared" si="4"/>
        <v>163.5</v>
      </c>
      <c r="AO21" s="125">
        <f t="shared" si="5"/>
        <v>10.21875</v>
      </c>
    </row>
    <row r="22" spans="1:41" x14ac:dyDescent="0.2">
      <c r="A22" s="154" t="s">
        <v>184</v>
      </c>
      <c r="B22" s="50" t="s">
        <v>129</v>
      </c>
      <c r="C22" s="50" t="s">
        <v>446</v>
      </c>
      <c r="D22" s="50">
        <v>10</v>
      </c>
      <c r="E22" s="136"/>
      <c r="F22" s="52"/>
      <c r="G22" s="66">
        <v>40</v>
      </c>
      <c r="H22" s="88">
        <f t="shared" si="0"/>
        <v>0</v>
      </c>
      <c r="I22" s="66">
        <f t="shared" si="1"/>
        <v>40</v>
      </c>
      <c r="J22" s="66">
        <v>15</v>
      </c>
      <c r="K22" s="88">
        <f t="shared" si="2"/>
        <v>0</v>
      </c>
      <c r="L22" s="66">
        <v>15</v>
      </c>
      <c r="M22" s="66">
        <v>31</v>
      </c>
      <c r="N22" s="88">
        <f t="shared" si="3"/>
        <v>0</v>
      </c>
      <c r="O22" s="66">
        <v>31</v>
      </c>
      <c r="P22" s="153">
        <v>1</v>
      </c>
      <c r="Q22" s="141">
        <v>16</v>
      </c>
      <c r="R22" s="141"/>
      <c r="S22" s="116">
        <v>0</v>
      </c>
      <c r="T22" s="66">
        <v>0</v>
      </c>
      <c r="U22" s="66">
        <v>0</v>
      </c>
      <c r="V22" s="66">
        <v>0</v>
      </c>
      <c r="W22" s="66">
        <v>0</v>
      </c>
      <c r="X22" s="66">
        <v>0</v>
      </c>
      <c r="Y22" s="66">
        <v>0</v>
      </c>
      <c r="Z22" s="116">
        <v>227</v>
      </c>
      <c r="AA22" s="66">
        <v>1064</v>
      </c>
      <c r="AB22" s="66">
        <v>8.1</v>
      </c>
      <c r="AC22" s="66">
        <v>53</v>
      </c>
      <c r="AD22" s="66">
        <v>54</v>
      </c>
      <c r="AE22" s="66">
        <v>42.8</v>
      </c>
      <c r="AF22" s="66">
        <v>351</v>
      </c>
      <c r="AG22" s="66">
        <v>2</v>
      </c>
      <c r="AH22" s="66">
        <v>21.4</v>
      </c>
      <c r="AI22" s="116">
        <v>0</v>
      </c>
      <c r="AJ22" s="66">
        <v>0</v>
      </c>
      <c r="AK22" s="118">
        <v>0</v>
      </c>
      <c r="AL22" s="66">
        <v>2</v>
      </c>
      <c r="AM22" s="119">
        <v>1</v>
      </c>
      <c r="AN22" s="120">
        <f t="shared" si="4"/>
        <v>200.1</v>
      </c>
      <c r="AO22" s="125">
        <f t="shared" si="5"/>
        <v>12.50625</v>
      </c>
    </row>
    <row r="23" spans="1:41" x14ac:dyDescent="0.2">
      <c r="A23" s="154" t="s">
        <v>159</v>
      </c>
      <c r="B23" s="50" t="s">
        <v>160</v>
      </c>
      <c r="C23" s="50" t="s">
        <v>13</v>
      </c>
      <c r="D23" s="50">
        <v>11</v>
      </c>
      <c r="E23" s="136"/>
      <c r="F23" s="52"/>
      <c r="G23" s="66">
        <v>63</v>
      </c>
      <c r="H23" s="88">
        <f t="shared" si="0"/>
        <v>0</v>
      </c>
      <c r="I23" s="66">
        <f t="shared" si="1"/>
        <v>63</v>
      </c>
      <c r="J23" s="66">
        <v>21</v>
      </c>
      <c r="K23" s="88">
        <f t="shared" si="2"/>
        <v>0</v>
      </c>
      <c r="L23" s="66">
        <v>21</v>
      </c>
      <c r="M23" s="66">
        <v>21</v>
      </c>
      <c r="N23" s="88">
        <f t="shared" si="3"/>
        <v>0</v>
      </c>
      <c r="O23" s="66">
        <v>21</v>
      </c>
      <c r="P23" s="153">
        <v>1</v>
      </c>
      <c r="Q23" s="141">
        <v>16</v>
      </c>
      <c r="R23" s="141"/>
      <c r="S23" s="116">
        <v>0</v>
      </c>
      <c r="T23" s="66">
        <v>0</v>
      </c>
      <c r="U23" s="66">
        <v>0</v>
      </c>
      <c r="V23" s="66">
        <v>0</v>
      </c>
      <c r="W23" s="66">
        <v>0</v>
      </c>
      <c r="X23" s="66">
        <v>0</v>
      </c>
      <c r="Y23" s="66">
        <v>0</v>
      </c>
      <c r="Z23" s="116">
        <v>0</v>
      </c>
      <c r="AA23" s="66">
        <v>0</v>
      </c>
      <c r="AB23" s="66">
        <v>0</v>
      </c>
      <c r="AC23" s="66">
        <v>0</v>
      </c>
      <c r="AD23" s="66">
        <v>97.3</v>
      </c>
      <c r="AE23" s="66">
        <v>66.5</v>
      </c>
      <c r="AF23" s="66">
        <v>1024</v>
      </c>
      <c r="AG23" s="66">
        <v>8.1999999999999993</v>
      </c>
      <c r="AH23" s="66">
        <v>56.3</v>
      </c>
      <c r="AI23" s="116">
        <v>0</v>
      </c>
      <c r="AJ23" s="66">
        <v>0</v>
      </c>
      <c r="AK23" s="118">
        <v>1</v>
      </c>
      <c r="AL23" s="66">
        <v>1</v>
      </c>
      <c r="AM23" s="119">
        <v>0</v>
      </c>
      <c r="AN23" s="120">
        <f t="shared" si="4"/>
        <v>153.6</v>
      </c>
      <c r="AO23" s="125">
        <f t="shared" si="5"/>
        <v>9.6</v>
      </c>
    </row>
    <row r="24" spans="1:41" x14ac:dyDescent="0.2">
      <c r="A24" s="154" t="s">
        <v>234</v>
      </c>
      <c r="B24" s="50" t="s">
        <v>132</v>
      </c>
      <c r="C24" s="50" t="s">
        <v>446</v>
      </c>
      <c r="D24" s="50">
        <v>10</v>
      </c>
      <c r="E24" s="136"/>
      <c r="F24" s="52"/>
      <c r="G24" s="66">
        <v>46</v>
      </c>
      <c r="H24" s="88">
        <f t="shared" si="0"/>
        <v>0</v>
      </c>
      <c r="I24" s="66">
        <f t="shared" si="1"/>
        <v>46</v>
      </c>
      <c r="J24" s="66">
        <v>30</v>
      </c>
      <c r="K24" s="88">
        <f t="shared" si="2"/>
        <v>0</v>
      </c>
      <c r="L24" s="66">
        <v>30</v>
      </c>
      <c r="M24" s="66">
        <v>98</v>
      </c>
      <c r="N24" s="88">
        <f t="shared" si="3"/>
        <v>0</v>
      </c>
      <c r="O24" s="66">
        <v>98</v>
      </c>
      <c r="P24" s="153">
        <v>0.99</v>
      </c>
      <c r="Q24" s="141">
        <v>16</v>
      </c>
      <c r="R24" s="141"/>
      <c r="S24" s="116">
        <v>0</v>
      </c>
      <c r="T24" s="66">
        <v>0</v>
      </c>
      <c r="U24" s="66">
        <v>0</v>
      </c>
      <c r="V24" s="66">
        <v>0</v>
      </c>
      <c r="W24" s="66">
        <v>0</v>
      </c>
      <c r="X24" s="66">
        <v>0</v>
      </c>
      <c r="Y24" s="66">
        <v>0</v>
      </c>
      <c r="Z24" s="116">
        <v>2.1</v>
      </c>
      <c r="AA24" s="66">
        <v>13.9</v>
      </c>
      <c r="AB24" s="66">
        <v>0</v>
      </c>
      <c r="AC24" s="66">
        <v>0</v>
      </c>
      <c r="AD24" s="66">
        <v>143</v>
      </c>
      <c r="AE24" s="66">
        <v>93.3</v>
      </c>
      <c r="AF24" s="66">
        <v>1273</v>
      </c>
      <c r="AG24" s="66">
        <v>6.4</v>
      </c>
      <c r="AH24" s="66">
        <v>61.1</v>
      </c>
      <c r="AI24" s="116">
        <v>0</v>
      </c>
      <c r="AJ24" s="66">
        <v>0</v>
      </c>
      <c r="AK24" s="118">
        <v>0</v>
      </c>
      <c r="AL24" s="66">
        <v>2.1</v>
      </c>
      <c r="AM24" s="119">
        <v>1</v>
      </c>
      <c r="AN24" s="120">
        <f t="shared" si="4"/>
        <v>165.09</v>
      </c>
      <c r="AO24" s="125">
        <f t="shared" si="5"/>
        <v>10.318125</v>
      </c>
    </row>
    <row r="25" spans="1:41" x14ac:dyDescent="0.2">
      <c r="A25" s="154" t="s">
        <v>162</v>
      </c>
      <c r="B25" s="50" t="s">
        <v>160</v>
      </c>
      <c r="C25" s="50" t="s">
        <v>16</v>
      </c>
      <c r="D25" s="50">
        <v>12</v>
      </c>
      <c r="E25" s="136"/>
      <c r="F25" s="52"/>
      <c r="G25" s="66">
        <v>73</v>
      </c>
      <c r="H25" s="88">
        <f t="shared" si="0"/>
        <v>0</v>
      </c>
      <c r="I25" s="66">
        <f t="shared" si="1"/>
        <v>73</v>
      </c>
      <c r="J25" s="66">
        <v>29</v>
      </c>
      <c r="K25" s="88">
        <f t="shared" si="2"/>
        <v>0</v>
      </c>
      <c r="L25" s="66">
        <v>29</v>
      </c>
      <c r="M25" s="66">
        <v>29</v>
      </c>
      <c r="N25" s="88">
        <f t="shared" si="3"/>
        <v>0</v>
      </c>
      <c r="O25" s="66">
        <v>29</v>
      </c>
      <c r="P25" s="153">
        <v>1</v>
      </c>
      <c r="Q25" s="141">
        <v>16</v>
      </c>
      <c r="R25" s="141"/>
      <c r="S25" s="116">
        <v>0</v>
      </c>
      <c r="T25" s="66">
        <v>0</v>
      </c>
      <c r="U25" s="66">
        <v>0</v>
      </c>
      <c r="V25" s="66">
        <v>0</v>
      </c>
      <c r="W25" s="66">
        <v>0</v>
      </c>
      <c r="X25" s="66">
        <v>0</v>
      </c>
      <c r="Y25" s="66">
        <v>0</v>
      </c>
      <c r="Z25" s="116">
        <v>0</v>
      </c>
      <c r="AA25" s="66">
        <v>0</v>
      </c>
      <c r="AB25" s="66">
        <v>0</v>
      </c>
      <c r="AC25" s="66">
        <v>0</v>
      </c>
      <c r="AD25" s="66">
        <v>114</v>
      </c>
      <c r="AE25" s="66">
        <v>78.599999999999994</v>
      </c>
      <c r="AF25" s="66">
        <v>971</v>
      </c>
      <c r="AG25" s="66">
        <v>6.8</v>
      </c>
      <c r="AH25" s="66">
        <v>55.3</v>
      </c>
      <c r="AI25" s="116">
        <v>0</v>
      </c>
      <c r="AJ25" s="66">
        <v>0</v>
      </c>
      <c r="AK25" s="118">
        <v>1</v>
      </c>
      <c r="AL25" s="66">
        <v>1</v>
      </c>
      <c r="AM25" s="119">
        <v>1</v>
      </c>
      <c r="AN25" s="120">
        <f t="shared" si="4"/>
        <v>137.89999999999998</v>
      </c>
      <c r="AO25" s="125">
        <f t="shared" si="5"/>
        <v>8.6187499999999986</v>
      </c>
    </row>
    <row r="26" spans="1:41" x14ac:dyDescent="0.2">
      <c r="A26" s="154" t="s">
        <v>191</v>
      </c>
      <c r="B26" s="50" t="s">
        <v>132</v>
      </c>
      <c r="C26" s="50" t="s">
        <v>443</v>
      </c>
      <c r="D26" s="50">
        <v>9</v>
      </c>
      <c r="E26" s="136"/>
      <c r="F26" s="52"/>
      <c r="G26" s="66">
        <v>84</v>
      </c>
      <c r="H26" s="88">
        <f t="shared" si="0"/>
        <v>0</v>
      </c>
      <c r="I26" s="66">
        <f t="shared" si="1"/>
        <v>84</v>
      </c>
      <c r="J26" s="66">
        <v>35</v>
      </c>
      <c r="K26" s="88">
        <f t="shared" si="2"/>
        <v>0</v>
      </c>
      <c r="L26" s="66">
        <v>35</v>
      </c>
      <c r="M26" s="66">
        <v>38</v>
      </c>
      <c r="N26" s="88">
        <f t="shared" si="3"/>
        <v>0</v>
      </c>
      <c r="O26" s="66">
        <v>38</v>
      </c>
      <c r="P26" s="153">
        <v>0.99</v>
      </c>
      <c r="Q26" s="141">
        <v>16</v>
      </c>
      <c r="R26" s="141"/>
      <c r="S26" s="116">
        <v>0</v>
      </c>
      <c r="T26" s="66">
        <v>0</v>
      </c>
      <c r="U26" s="66">
        <v>0</v>
      </c>
      <c r="V26" s="66">
        <v>0</v>
      </c>
      <c r="W26" s="66">
        <v>0</v>
      </c>
      <c r="X26" s="66">
        <v>0</v>
      </c>
      <c r="Y26" s="66">
        <v>0</v>
      </c>
      <c r="Z26" s="116">
        <v>0</v>
      </c>
      <c r="AA26" s="66">
        <v>0</v>
      </c>
      <c r="AB26" s="66">
        <v>0</v>
      </c>
      <c r="AC26" s="66">
        <v>0</v>
      </c>
      <c r="AD26" s="66">
        <v>145</v>
      </c>
      <c r="AE26" s="66">
        <v>92.4</v>
      </c>
      <c r="AF26" s="66">
        <v>959</v>
      </c>
      <c r="AG26" s="66">
        <v>5.0999999999999996</v>
      </c>
      <c r="AH26" s="66">
        <v>60.9</v>
      </c>
      <c r="AI26" s="116">
        <v>0</v>
      </c>
      <c r="AJ26" s="66">
        <v>0</v>
      </c>
      <c r="AK26" s="118">
        <v>1.1000000000000001</v>
      </c>
      <c r="AL26" s="66">
        <v>1.1000000000000001</v>
      </c>
      <c r="AM26" s="119">
        <v>1.1000000000000001</v>
      </c>
      <c r="AN26" s="120">
        <f t="shared" si="4"/>
        <v>126.49999999999999</v>
      </c>
      <c r="AO26" s="125">
        <f t="shared" si="5"/>
        <v>7.9062499999999991</v>
      </c>
    </row>
    <row r="27" spans="1:41" x14ac:dyDescent="0.2">
      <c r="A27" s="154" t="s">
        <v>222</v>
      </c>
      <c r="B27" s="50" t="s">
        <v>132</v>
      </c>
      <c r="C27" s="50" t="s">
        <v>446</v>
      </c>
      <c r="D27" s="50">
        <v>10</v>
      </c>
      <c r="E27" s="136"/>
      <c r="F27" s="52"/>
      <c r="G27" s="66">
        <v>70</v>
      </c>
      <c r="H27" s="88">
        <f t="shared" si="0"/>
        <v>0</v>
      </c>
      <c r="I27" s="66">
        <f t="shared" si="1"/>
        <v>70</v>
      </c>
      <c r="J27" s="66">
        <v>28</v>
      </c>
      <c r="K27" s="88">
        <f t="shared" si="2"/>
        <v>0</v>
      </c>
      <c r="L27" s="66">
        <v>28</v>
      </c>
      <c r="M27" s="66">
        <v>52</v>
      </c>
      <c r="N27" s="88">
        <f t="shared" si="3"/>
        <v>0</v>
      </c>
      <c r="O27" s="66">
        <v>52</v>
      </c>
      <c r="P27" s="153">
        <v>0.99</v>
      </c>
      <c r="Q27" s="141">
        <v>16</v>
      </c>
      <c r="R27" s="141"/>
      <c r="S27" s="116">
        <v>0</v>
      </c>
      <c r="T27" s="66">
        <v>0</v>
      </c>
      <c r="U27" s="66">
        <v>0</v>
      </c>
      <c r="V27" s="66">
        <v>0</v>
      </c>
      <c r="W27" s="66">
        <v>0</v>
      </c>
      <c r="X27" s="66">
        <v>0</v>
      </c>
      <c r="Y27" s="66">
        <v>0</v>
      </c>
      <c r="Z27" s="116">
        <v>1.9</v>
      </c>
      <c r="AA27" s="66">
        <v>14.1</v>
      </c>
      <c r="AB27" s="66">
        <v>0</v>
      </c>
      <c r="AC27" s="66">
        <v>0</v>
      </c>
      <c r="AD27" s="66">
        <v>114</v>
      </c>
      <c r="AE27" s="66">
        <v>76.3</v>
      </c>
      <c r="AF27" s="66">
        <v>990</v>
      </c>
      <c r="AG27" s="66">
        <v>6.6</v>
      </c>
      <c r="AH27" s="66">
        <v>50.9</v>
      </c>
      <c r="AI27" s="116">
        <v>0</v>
      </c>
      <c r="AJ27" s="66">
        <v>0</v>
      </c>
      <c r="AK27" s="118">
        <v>0.9</v>
      </c>
      <c r="AL27" s="66">
        <v>1.8</v>
      </c>
      <c r="AM27" s="119">
        <v>0.9</v>
      </c>
      <c r="AN27" s="120">
        <f t="shared" si="4"/>
        <v>140.01</v>
      </c>
      <c r="AO27" s="125">
        <f t="shared" si="5"/>
        <v>8.7506249999999994</v>
      </c>
    </row>
    <row r="28" spans="1:41" x14ac:dyDescent="0.2">
      <c r="A28" s="154" t="s">
        <v>146</v>
      </c>
      <c r="B28" s="50" t="s">
        <v>132</v>
      </c>
      <c r="C28" s="50" t="s">
        <v>428</v>
      </c>
      <c r="D28" s="50">
        <v>9</v>
      </c>
      <c r="E28" s="136" t="s">
        <v>439</v>
      </c>
      <c r="F28" s="52"/>
      <c r="G28" s="66">
        <v>69</v>
      </c>
      <c r="H28" s="88">
        <f t="shared" si="0"/>
        <v>0</v>
      </c>
      <c r="I28" s="66">
        <f t="shared" si="1"/>
        <v>69</v>
      </c>
      <c r="J28" s="66">
        <v>25</v>
      </c>
      <c r="K28" s="88">
        <f t="shared" si="2"/>
        <v>0</v>
      </c>
      <c r="L28" s="66">
        <v>25</v>
      </c>
      <c r="M28" s="66">
        <v>22</v>
      </c>
      <c r="N28" s="88">
        <f t="shared" si="3"/>
        <v>0</v>
      </c>
      <c r="O28" s="66">
        <v>22</v>
      </c>
      <c r="P28" s="153">
        <v>0.98</v>
      </c>
      <c r="Q28" s="141">
        <v>16</v>
      </c>
      <c r="R28" s="141"/>
      <c r="S28" s="116">
        <v>0</v>
      </c>
      <c r="T28" s="66">
        <v>0</v>
      </c>
      <c r="U28" s="66">
        <v>0</v>
      </c>
      <c r="V28" s="66">
        <v>0</v>
      </c>
      <c r="W28" s="66">
        <v>0</v>
      </c>
      <c r="X28" s="66">
        <v>0</v>
      </c>
      <c r="Y28" s="66">
        <v>0</v>
      </c>
      <c r="Z28" s="116">
        <v>0</v>
      </c>
      <c r="AA28" s="66">
        <v>0</v>
      </c>
      <c r="AB28" s="66">
        <v>0</v>
      </c>
      <c r="AC28" s="66">
        <v>0</v>
      </c>
      <c r="AD28" s="66">
        <v>129</v>
      </c>
      <c r="AE28" s="66">
        <v>75</v>
      </c>
      <c r="AF28" s="66">
        <v>1112</v>
      </c>
      <c r="AG28" s="66">
        <v>5.3</v>
      </c>
      <c r="AH28" s="66">
        <v>49.4</v>
      </c>
      <c r="AI28" s="116">
        <v>0</v>
      </c>
      <c r="AJ28" s="66">
        <v>0</v>
      </c>
      <c r="AK28" s="118">
        <v>0</v>
      </c>
      <c r="AL28" s="66">
        <v>1.8</v>
      </c>
      <c r="AM28" s="119">
        <v>0.9</v>
      </c>
      <c r="AN28" s="120">
        <f t="shared" si="4"/>
        <v>141.19999999999999</v>
      </c>
      <c r="AO28" s="125">
        <f t="shared" si="5"/>
        <v>8.8249999999999993</v>
      </c>
    </row>
    <row r="29" spans="1:41" x14ac:dyDescent="0.2">
      <c r="A29" s="154" t="s">
        <v>145</v>
      </c>
      <c r="B29" s="50" t="s">
        <v>129</v>
      </c>
      <c r="C29" s="50" t="s">
        <v>440</v>
      </c>
      <c r="D29" s="50">
        <v>9</v>
      </c>
      <c r="E29" s="136"/>
      <c r="F29" s="52"/>
      <c r="G29" s="66">
        <v>38</v>
      </c>
      <c r="H29" s="88">
        <f t="shared" si="0"/>
        <v>0</v>
      </c>
      <c r="I29" s="66">
        <f t="shared" si="1"/>
        <v>38</v>
      </c>
      <c r="J29" s="66">
        <v>12</v>
      </c>
      <c r="K29" s="88">
        <f t="shared" si="2"/>
        <v>0</v>
      </c>
      <c r="L29" s="66">
        <v>12</v>
      </c>
      <c r="M29" s="66">
        <v>26</v>
      </c>
      <c r="N29" s="88">
        <f t="shared" si="3"/>
        <v>0</v>
      </c>
      <c r="O29" s="66">
        <v>26</v>
      </c>
      <c r="P29" s="153">
        <v>1</v>
      </c>
      <c r="Q29" s="141">
        <v>16</v>
      </c>
      <c r="R29" s="141"/>
      <c r="S29" s="116">
        <v>0</v>
      </c>
      <c r="T29" s="66">
        <v>0</v>
      </c>
      <c r="U29" s="66">
        <v>0</v>
      </c>
      <c r="V29" s="66">
        <v>0</v>
      </c>
      <c r="W29" s="66">
        <v>0</v>
      </c>
      <c r="X29" s="66">
        <v>0</v>
      </c>
      <c r="Y29" s="66">
        <v>0</v>
      </c>
      <c r="Z29" s="116">
        <v>274</v>
      </c>
      <c r="AA29" s="66">
        <v>1148</v>
      </c>
      <c r="AB29" s="66">
        <v>9.1</v>
      </c>
      <c r="AC29" s="66">
        <v>57.8</v>
      </c>
      <c r="AD29" s="66">
        <v>49.7</v>
      </c>
      <c r="AE29" s="66">
        <v>44.6</v>
      </c>
      <c r="AF29" s="66">
        <v>344</v>
      </c>
      <c r="AG29" s="66">
        <v>1</v>
      </c>
      <c r="AH29" s="66">
        <v>20.3</v>
      </c>
      <c r="AI29" s="116">
        <v>0</v>
      </c>
      <c r="AJ29" s="66">
        <v>0</v>
      </c>
      <c r="AK29" s="118">
        <v>1</v>
      </c>
      <c r="AL29" s="66">
        <v>2</v>
      </c>
      <c r="AM29" s="119">
        <v>1</v>
      </c>
      <c r="AN29" s="120">
        <f t="shared" si="4"/>
        <v>209.79999999999998</v>
      </c>
      <c r="AO29" s="125">
        <f t="shared" si="5"/>
        <v>13.112499999999999</v>
      </c>
    </row>
    <row r="30" spans="1:41" x14ac:dyDescent="0.2">
      <c r="A30" s="154" t="s">
        <v>142</v>
      </c>
      <c r="B30" s="50" t="s">
        <v>129</v>
      </c>
      <c r="C30" s="50" t="s">
        <v>430</v>
      </c>
      <c r="D30" s="50">
        <v>8</v>
      </c>
      <c r="E30" s="136"/>
      <c r="F30" s="52"/>
      <c r="G30" s="66">
        <v>52</v>
      </c>
      <c r="H30" s="88">
        <f t="shared" si="0"/>
        <v>0</v>
      </c>
      <c r="I30" s="66">
        <f t="shared" si="1"/>
        <v>52</v>
      </c>
      <c r="J30" s="66">
        <v>19</v>
      </c>
      <c r="K30" s="88">
        <f t="shared" si="2"/>
        <v>0</v>
      </c>
      <c r="L30" s="66">
        <v>19</v>
      </c>
      <c r="M30" s="66">
        <v>10</v>
      </c>
      <c r="N30" s="88">
        <f t="shared" si="3"/>
        <v>0</v>
      </c>
      <c r="O30" s="66">
        <v>10</v>
      </c>
      <c r="P30" s="153">
        <v>1</v>
      </c>
      <c r="Q30" s="141">
        <v>16</v>
      </c>
      <c r="R30" s="141"/>
      <c r="S30" s="116">
        <v>0</v>
      </c>
      <c r="T30" s="66">
        <v>0</v>
      </c>
      <c r="U30" s="66">
        <v>0</v>
      </c>
      <c r="V30" s="66">
        <v>0</v>
      </c>
      <c r="W30" s="66">
        <v>0</v>
      </c>
      <c r="X30" s="66">
        <v>0</v>
      </c>
      <c r="Y30" s="66">
        <v>0</v>
      </c>
      <c r="Z30" s="116">
        <v>207</v>
      </c>
      <c r="AA30" s="66">
        <v>908</v>
      </c>
      <c r="AB30" s="66">
        <v>9</v>
      </c>
      <c r="AC30" s="66">
        <v>45.9</v>
      </c>
      <c r="AD30" s="66">
        <v>54.8</v>
      </c>
      <c r="AE30" s="66">
        <v>43.9</v>
      </c>
      <c r="AF30" s="66">
        <v>357</v>
      </c>
      <c r="AG30" s="66">
        <v>1</v>
      </c>
      <c r="AH30" s="66">
        <v>21.9</v>
      </c>
      <c r="AI30" s="116">
        <v>0</v>
      </c>
      <c r="AJ30" s="66">
        <v>0</v>
      </c>
      <c r="AK30" s="118">
        <v>0</v>
      </c>
      <c r="AL30" s="66">
        <v>2</v>
      </c>
      <c r="AM30" s="119">
        <v>1</v>
      </c>
      <c r="AN30" s="120">
        <f t="shared" si="4"/>
        <v>184.5</v>
      </c>
      <c r="AO30" s="125">
        <f t="shared" si="5"/>
        <v>11.53125</v>
      </c>
    </row>
    <row r="31" spans="1:41" x14ac:dyDescent="0.2">
      <c r="A31" s="154" t="s">
        <v>170</v>
      </c>
      <c r="B31" s="50" t="s">
        <v>132</v>
      </c>
      <c r="C31" s="50" t="s">
        <v>16</v>
      </c>
      <c r="D31" s="50">
        <v>12</v>
      </c>
      <c r="E31" s="136"/>
      <c r="F31" s="52"/>
      <c r="G31" s="66">
        <v>54</v>
      </c>
      <c r="H31" s="88">
        <f t="shared" si="0"/>
        <v>0</v>
      </c>
      <c r="I31" s="66">
        <f t="shared" si="1"/>
        <v>54</v>
      </c>
      <c r="J31" s="66">
        <v>31</v>
      </c>
      <c r="K31" s="88">
        <f t="shared" si="2"/>
        <v>0</v>
      </c>
      <c r="L31" s="66">
        <v>31</v>
      </c>
      <c r="M31" s="66">
        <v>48</v>
      </c>
      <c r="N31" s="88">
        <f t="shared" si="3"/>
        <v>0</v>
      </c>
      <c r="O31" s="66">
        <v>48</v>
      </c>
      <c r="P31" s="153">
        <v>1</v>
      </c>
      <c r="Q31" s="141">
        <v>16</v>
      </c>
      <c r="R31" s="141"/>
      <c r="S31" s="116">
        <v>0</v>
      </c>
      <c r="T31" s="66">
        <v>0</v>
      </c>
      <c r="U31" s="66">
        <v>0</v>
      </c>
      <c r="V31" s="66">
        <v>0</v>
      </c>
      <c r="W31" s="66">
        <v>0</v>
      </c>
      <c r="X31" s="66">
        <v>0</v>
      </c>
      <c r="Y31" s="66">
        <v>0</v>
      </c>
      <c r="Z31" s="116">
        <v>17.100000000000001</v>
      </c>
      <c r="AA31" s="66">
        <v>103</v>
      </c>
      <c r="AB31" s="66">
        <v>0</v>
      </c>
      <c r="AC31" s="66">
        <v>3</v>
      </c>
      <c r="AD31" s="66">
        <v>111</v>
      </c>
      <c r="AE31" s="66">
        <v>71.3</v>
      </c>
      <c r="AF31" s="66">
        <v>1108</v>
      </c>
      <c r="AG31" s="66">
        <v>7</v>
      </c>
      <c r="AH31" s="66">
        <v>47.2</v>
      </c>
      <c r="AI31" s="116">
        <v>116</v>
      </c>
      <c r="AJ31" s="66">
        <v>1.1000000000000001</v>
      </c>
      <c r="AK31" s="118">
        <v>0</v>
      </c>
      <c r="AL31" s="66">
        <v>1</v>
      </c>
      <c r="AM31" s="119">
        <v>1</v>
      </c>
      <c r="AN31" s="120">
        <f t="shared" si="4"/>
        <v>167.7</v>
      </c>
      <c r="AO31" s="125">
        <f t="shared" si="5"/>
        <v>10.481249999999999</v>
      </c>
    </row>
    <row r="32" spans="1:41" x14ac:dyDescent="0.2">
      <c r="A32" s="154" t="s">
        <v>139</v>
      </c>
      <c r="B32" s="50" t="s">
        <v>129</v>
      </c>
      <c r="C32" s="50" t="s">
        <v>447</v>
      </c>
      <c r="D32" s="50">
        <v>5</v>
      </c>
      <c r="E32" s="136"/>
      <c r="F32" s="52"/>
      <c r="G32" s="66">
        <v>49</v>
      </c>
      <c r="H32" s="88">
        <f t="shared" si="0"/>
        <v>0</v>
      </c>
      <c r="I32" s="66">
        <f t="shared" si="1"/>
        <v>49</v>
      </c>
      <c r="J32" s="66">
        <v>20</v>
      </c>
      <c r="K32" s="88">
        <f t="shared" si="2"/>
        <v>0</v>
      </c>
      <c r="L32" s="66">
        <v>20</v>
      </c>
      <c r="M32" s="66">
        <v>15</v>
      </c>
      <c r="N32" s="88">
        <f t="shared" si="3"/>
        <v>0</v>
      </c>
      <c r="O32" s="66">
        <v>15</v>
      </c>
      <c r="P32" s="153">
        <v>0.99</v>
      </c>
      <c r="Q32" s="141">
        <v>16</v>
      </c>
      <c r="R32" s="141"/>
      <c r="S32" s="116">
        <v>0</v>
      </c>
      <c r="T32" s="66">
        <v>0</v>
      </c>
      <c r="U32" s="66">
        <v>0</v>
      </c>
      <c r="V32" s="66">
        <v>0</v>
      </c>
      <c r="W32" s="66">
        <v>0</v>
      </c>
      <c r="X32" s="66">
        <v>0</v>
      </c>
      <c r="Y32" s="66">
        <v>0</v>
      </c>
      <c r="Z32" s="116">
        <v>273</v>
      </c>
      <c r="AA32" s="66">
        <v>1179</v>
      </c>
      <c r="AB32" s="66">
        <v>9</v>
      </c>
      <c r="AC32" s="66">
        <v>59.2</v>
      </c>
      <c r="AD32" s="66">
        <v>35.1</v>
      </c>
      <c r="AE32" s="66">
        <v>28.1</v>
      </c>
      <c r="AF32" s="66">
        <v>234</v>
      </c>
      <c r="AG32" s="66">
        <v>0</v>
      </c>
      <c r="AH32" s="66">
        <v>14.1</v>
      </c>
      <c r="AI32" s="116">
        <v>0</v>
      </c>
      <c r="AJ32" s="66">
        <v>0</v>
      </c>
      <c r="AK32" s="118">
        <v>1</v>
      </c>
      <c r="AL32" s="66">
        <v>2</v>
      </c>
      <c r="AM32" s="119">
        <v>1</v>
      </c>
      <c r="AN32" s="120">
        <f t="shared" si="4"/>
        <v>195.3</v>
      </c>
      <c r="AO32" s="125">
        <f t="shared" si="5"/>
        <v>12.206250000000001</v>
      </c>
    </row>
    <row r="33" spans="1:41" x14ac:dyDescent="0.2">
      <c r="A33" s="154" t="s">
        <v>219</v>
      </c>
      <c r="B33" s="50" t="s">
        <v>160</v>
      </c>
      <c r="C33" s="50" t="s">
        <v>444</v>
      </c>
      <c r="D33" s="50">
        <v>9</v>
      </c>
      <c r="E33" s="136"/>
      <c r="F33" s="52"/>
      <c r="G33" s="66">
        <v>81</v>
      </c>
      <c r="H33" s="88">
        <f t="shared" si="0"/>
        <v>0</v>
      </c>
      <c r="I33" s="66">
        <f t="shared" si="1"/>
        <v>81</v>
      </c>
      <c r="J33" s="66">
        <v>38</v>
      </c>
      <c r="K33" s="88">
        <f t="shared" si="2"/>
        <v>0</v>
      </c>
      <c r="L33" s="66">
        <v>38</v>
      </c>
      <c r="M33" s="66">
        <v>75</v>
      </c>
      <c r="N33" s="88">
        <f t="shared" si="3"/>
        <v>0</v>
      </c>
      <c r="O33" s="66">
        <v>75</v>
      </c>
      <c r="P33" s="153">
        <v>1</v>
      </c>
      <c r="Q33" s="141">
        <v>16</v>
      </c>
      <c r="R33" s="141"/>
      <c r="S33" s="116">
        <v>0</v>
      </c>
      <c r="T33" s="66">
        <v>0</v>
      </c>
      <c r="U33" s="66">
        <v>0</v>
      </c>
      <c r="V33" s="66">
        <v>0</v>
      </c>
      <c r="W33" s="66">
        <v>0</v>
      </c>
      <c r="X33" s="66">
        <v>0</v>
      </c>
      <c r="Y33" s="66">
        <v>0</v>
      </c>
      <c r="Z33" s="116">
        <v>0</v>
      </c>
      <c r="AA33" s="66">
        <v>0</v>
      </c>
      <c r="AB33" s="66">
        <v>0</v>
      </c>
      <c r="AC33" s="66">
        <v>0</v>
      </c>
      <c r="AD33" s="66">
        <v>112</v>
      </c>
      <c r="AE33" s="66">
        <v>76.5</v>
      </c>
      <c r="AF33" s="66">
        <v>882</v>
      </c>
      <c r="AG33" s="66">
        <v>8</v>
      </c>
      <c r="AH33" s="66">
        <v>53.7</v>
      </c>
      <c r="AI33" s="116">
        <v>0</v>
      </c>
      <c r="AJ33" s="66">
        <v>0</v>
      </c>
      <c r="AK33" s="118">
        <v>1</v>
      </c>
      <c r="AL33" s="66">
        <v>1</v>
      </c>
      <c r="AM33" s="119">
        <v>1</v>
      </c>
      <c r="AN33" s="120">
        <f t="shared" si="4"/>
        <v>136.19999999999999</v>
      </c>
      <c r="AO33" s="125">
        <f t="shared" si="5"/>
        <v>8.5124999999999993</v>
      </c>
    </row>
    <row r="34" spans="1:41" x14ac:dyDescent="0.2">
      <c r="A34" s="154" t="s">
        <v>333</v>
      </c>
      <c r="B34" s="50" t="s">
        <v>129</v>
      </c>
      <c r="C34" s="50" t="s">
        <v>11</v>
      </c>
      <c r="D34" s="50">
        <v>11</v>
      </c>
      <c r="E34" s="136" t="s">
        <v>439</v>
      </c>
      <c r="F34" s="52"/>
      <c r="G34" s="66">
        <v>43</v>
      </c>
      <c r="H34" s="88">
        <f t="shared" si="0"/>
        <v>0</v>
      </c>
      <c r="I34" s="66">
        <f t="shared" si="1"/>
        <v>43</v>
      </c>
      <c r="J34" s="66">
        <v>26</v>
      </c>
      <c r="K34" s="88">
        <f t="shared" si="2"/>
        <v>0</v>
      </c>
      <c r="L34" s="66">
        <v>26</v>
      </c>
      <c r="M34" s="66">
        <v>231</v>
      </c>
      <c r="N34" s="88">
        <f t="shared" si="3"/>
        <v>0</v>
      </c>
      <c r="O34" s="66">
        <v>231</v>
      </c>
      <c r="P34" s="153">
        <v>0.98</v>
      </c>
      <c r="Q34" s="141">
        <v>16</v>
      </c>
      <c r="R34" s="141"/>
      <c r="S34" s="116">
        <v>0</v>
      </c>
      <c r="T34" s="66">
        <v>0</v>
      </c>
      <c r="U34" s="66">
        <v>0</v>
      </c>
      <c r="V34" s="66">
        <v>0</v>
      </c>
      <c r="W34" s="66">
        <v>0</v>
      </c>
      <c r="X34" s="66">
        <v>0</v>
      </c>
      <c r="Y34" s="66">
        <v>0</v>
      </c>
      <c r="Z34" s="116">
        <v>207</v>
      </c>
      <c r="AA34" s="66">
        <v>909</v>
      </c>
      <c r="AB34" s="66">
        <v>5.6</v>
      </c>
      <c r="AC34" s="66">
        <v>45.9</v>
      </c>
      <c r="AD34" s="66">
        <v>63.9</v>
      </c>
      <c r="AE34" s="66">
        <v>53.8</v>
      </c>
      <c r="AF34" s="66">
        <v>487</v>
      </c>
      <c r="AG34" s="66">
        <v>2.2000000000000002</v>
      </c>
      <c r="AH34" s="66">
        <v>24.7</v>
      </c>
      <c r="AI34" s="116">
        <v>0</v>
      </c>
      <c r="AJ34" s="66">
        <v>0</v>
      </c>
      <c r="AK34" s="118">
        <v>1.1000000000000001</v>
      </c>
      <c r="AL34" s="66">
        <v>2.2000000000000002</v>
      </c>
      <c r="AM34" s="119">
        <v>1.1000000000000001</v>
      </c>
      <c r="AN34" s="120">
        <f t="shared" si="4"/>
        <v>186.39999999999998</v>
      </c>
      <c r="AO34" s="125">
        <f t="shared" si="5"/>
        <v>11.649999999999999</v>
      </c>
    </row>
    <row r="35" spans="1:41" x14ac:dyDescent="0.2">
      <c r="A35" s="154" t="s">
        <v>156</v>
      </c>
      <c r="B35" s="50" t="s">
        <v>132</v>
      </c>
      <c r="C35" s="50" t="s">
        <v>452</v>
      </c>
      <c r="D35" s="50">
        <v>10</v>
      </c>
      <c r="E35" s="136"/>
      <c r="F35" s="52"/>
      <c r="G35" s="66">
        <v>68</v>
      </c>
      <c r="H35" s="88">
        <f t="shared" si="0"/>
        <v>0</v>
      </c>
      <c r="I35" s="66">
        <f t="shared" si="1"/>
        <v>68</v>
      </c>
      <c r="J35" s="66">
        <v>41</v>
      </c>
      <c r="K35" s="88">
        <f t="shared" si="2"/>
        <v>0</v>
      </c>
      <c r="L35" s="66">
        <v>41</v>
      </c>
      <c r="M35" s="66">
        <v>23</v>
      </c>
      <c r="N35" s="88">
        <f t="shared" si="3"/>
        <v>0</v>
      </c>
      <c r="O35" s="66">
        <v>23</v>
      </c>
      <c r="P35" s="153">
        <v>0.97</v>
      </c>
      <c r="Q35" s="141">
        <v>16</v>
      </c>
      <c r="R35" s="141"/>
      <c r="S35" s="116">
        <v>0</v>
      </c>
      <c r="T35" s="66">
        <v>0</v>
      </c>
      <c r="U35" s="66">
        <v>0</v>
      </c>
      <c r="V35" s="66">
        <v>0</v>
      </c>
      <c r="W35" s="66">
        <v>0</v>
      </c>
      <c r="X35" s="66">
        <v>0</v>
      </c>
      <c r="Y35" s="66">
        <v>0</v>
      </c>
      <c r="Z35" s="116">
        <v>0</v>
      </c>
      <c r="AA35" s="66">
        <v>0</v>
      </c>
      <c r="AB35" s="66">
        <v>0</v>
      </c>
      <c r="AC35" s="66">
        <v>0</v>
      </c>
      <c r="AD35" s="66">
        <v>128</v>
      </c>
      <c r="AE35" s="66">
        <v>80.099999999999994</v>
      </c>
      <c r="AF35" s="66">
        <v>1030</v>
      </c>
      <c r="AG35" s="66">
        <v>6.3</v>
      </c>
      <c r="AH35" s="66">
        <v>54</v>
      </c>
      <c r="AI35" s="116">
        <v>0</v>
      </c>
      <c r="AJ35" s="66">
        <v>0</v>
      </c>
      <c r="AK35" s="118">
        <v>0</v>
      </c>
      <c r="AL35" s="66">
        <v>1.8</v>
      </c>
      <c r="AM35" s="119">
        <v>0.9</v>
      </c>
      <c r="AN35" s="120">
        <f t="shared" si="4"/>
        <v>139</v>
      </c>
      <c r="AO35" s="125">
        <f t="shared" si="5"/>
        <v>8.6875</v>
      </c>
    </row>
    <row r="36" spans="1:41" x14ac:dyDescent="0.2">
      <c r="A36" s="154" t="s">
        <v>154</v>
      </c>
      <c r="B36" s="50" t="s">
        <v>129</v>
      </c>
      <c r="C36" s="50" t="s">
        <v>435</v>
      </c>
      <c r="D36" s="50">
        <v>4</v>
      </c>
      <c r="E36" s="136"/>
      <c r="F36" s="52"/>
      <c r="G36" s="66">
        <v>48</v>
      </c>
      <c r="H36" s="88">
        <f t="shared" si="0"/>
        <v>0</v>
      </c>
      <c r="I36" s="66">
        <f t="shared" si="1"/>
        <v>48</v>
      </c>
      <c r="J36" s="66">
        <v>23</v>
      </c>
      <c r="K36" s="88">
        <f t="shared" si="2"/>
        <v>0</v>
      </c>
      <c r="L36" s="66">
        <v>23</v>
      </c>
      <c r="M36" s="66">
        <v>34</v>
      </c>
      <c r="N36" s="88">
        <f t="shared" si="3"/>
        <v>0</v>
      </c>
      <c r="O36" s="66">
        <v>34</v>
      </c>
      <c r="P36" s="153">
        <v>0.99</v>
      </c>
      <c r="Q36" s="141">
        <v>16</v>
      </c>
      <c r="R36" s="141"/>
      <c r="S36" s="116">
        <v>0</v>
      </c>
      <c r="T36" s="66">
        <v>0</v>
      </c>
      <c r="U36" s="66">
        <v>0</v>
      </c>
      <c r="V36" s="66">
        <v>0</v>
      </c>
      <c r="W36" s="66">
        <v>0</v>
      </c>
      <c r="X36" s="66">
        <v>0</v>
      </c>
      <c r="Y36" s="66">
        <v>0</v>
      </c>
      <c r="Z36" s="116">
        <v>147</v>
      </c>
      <c r="AA36" s="66">
        <v>634</v>
      </c>
      <c r="AB36" s="66">
        <v>3</v>
      </c>
      <c r="AC36" s="66">
        <v>31.5</v>
      </c>
      <c r="AD36" s="66">
        <v>94.4</v>
      </c>
      <c r="AE36" s="66">
        <v>75.7</v>
      </c>
      <c r="AF36" s="66">
        <v>679</v>
      </c>
      <c r="AG36" s="66">
        <v>3</v>
      </c>
      <c r="AH36" s="66">
        <v>38.4</v>
      </c>
      <c r="AI36" s="116">
        <v>271</v>
      </c>
      <c r="AJ36" s="66">
        <v>1.1000000000000001</v>
      </c>
      <c r="AK36" s="118">
        <v>1</v>
      </c>
      <c r="AL36" s="66">
        <v>2</v>
      </c>
      <c r="AM36" s="119">
        <v>1</v>
      </c>
      <c r="AN36" s="120">
        <f t="shared" si="4"/>
        <v>173.9</v>
      </c>
      <c r="AO36" s="125">
        <f t="shared" si="5"/>
        <v>10.86875</v>
      </c>
    </row>
    <row r="37" spans="1:41" x14ac:dyDescent="0.2">
      <c r="A37" s="154" t="s">
        <v>151</v>
      </c>
      <c r="B37" s="50" t="s">
        <v>132</v>
      </c>
      <c r="C37" s="50" t="s">
        <v>441</v>
      </c>
      <c r="D37" s="50">
        <v>7</v>
      </c>
      <c r="E37" s="136"/>
      <c r="F37" s="52"/>
      <c r="G37" s="66">
        <v>59</v>
      </c>
      <c r="H37" s="88">
        <f t="shared" ref="H37:H68" si="6">I37-G37</f>
        <v>0</v>
      </c>
      <c r="I37" s="66">
        <f t="shared" ref="I37:I68" si="7">G37</f>
        <v>59</v>
      </c>
      <c r="J37" s="66">
        <v>34</v>
      </c>
      <c r="K37" s="88">
        <f t="shared" ref="K37:K68" si="8">L37-J37</f>
        <v>0</v>
      </c>
      <c r="L37" s="66">
        <v>34</v>
      </c>
      <c r="M37" s="66">
        <v>18</v>
      </c>
      <c r="N37" s="88">
        <f t="shared" ref="N37:N68" si="9">O37-M37</f>
        <v>0</v>
      </c>
      <c r="O37" s="66">
        <v>18</v>
      </c>
      <c r="P37" s="153">
        <v>0.98</v>
      </c>
      <c r="Q37" s="141">
        <v>16</v>
      </c>
      <c r="R37" s="141"/>
      <c r="S37" s="116">
        <v>0</v>
      </c>
      <c r="T37" s="66">
        <v>0</v>
      </c>
      <c r="U37" s="66">
        <v>0</v>
      </c>
      <c r="V37" s="66">
        <v>0</v>
      </c>
      <c r="W37" s="66">
        <v>0</v>
      </c>
      <c r="X37" s="66">
        <v>0</v>
      </c>
      <c r="Y37" s="66">
        <v>0</v>
      </c>
      <c r="Z37" s="116">
        <v>2</v>
      </c>
      <c r="AA37" s="66">
        <v>10.8</v>
      </c>
      <c r="AB37" s="66">
        <v>0</v>
      </c>
      <c r="AC37" s="66">
        <v>0</v>
      </c>
      <c r="AD37" s="66">
        <v>128</v>
      </c>
      <c r="AE37" s="66">
        <v>82.3</v>
      </c>
      <c r="AF37" s="66">
        <v>1137</v>
      </c>
      <c r="AG37" s="66">
        <v>6.9</v>
      </c>
      <c r="AH37" s="66">
        <v>53.9</v>
      </c>
      <c r="AI37" s="116">
        <v>0</v>
      </c>
      <c r="AJ37" s="66">
        <v>0</v>
      </c>
      <c r="AK37" s="118">
        <v>0</v>
      </c>
      <c r="AL37" s="66">
        <v>2</v>
      </c>
      <c r="AM37" s="119">
        <v>1</v>
      </c>
      <c r="AN37" s="120">
        <f t="shared" ref="AN37:AN68" si="10">IFERROR($S37*$S$2+$T37*$T$2+IF($U$2=0,0,$U37/$U$2)+$V37*$V$2+$W37*$W$2+$X37*$X$2+$Z37*$Z$2+IF($AA$2=0,0,$AA37/$AA$2)+$AB$2*$AB37+$AE37*$AE$2+IF($AF$2=0,0,$AF37/$AF$2)+$AG37*$AG$2+IF($AI$2=0,0,$AI37/$AI$2)+$AJ37*$AJ$2+$AK37*$AK$2+$AL37*$AL$2+$AM37*$AM$2,0)</f>
        <v>154.18</v>
      </c>
      <c r="AO37" s="125">
        <f t="shared" ref="AO37:AO68" si="11">IFERROR($AN37/$Q37,"-")</f>
        <v>9.6362500000000004</v>
      </c>
    </row>
    <row r="38" spans="1:41" x14ac:dyDescent="0.2">
      <c r="A38" s="154" t="s">
        <v>199</v>
      </c>
      <c r="B38" s="50" t="s">
        <v>132</v>
      </c>
      <c r="C38" s="50" t="s">
        <v>433</v>
      </c>
      <c r="D38" s="50">
        <v>6</v>
      </c>
      <c r="E38" s="136"/>
      <c r="F38" s="52"/>
      <c r="G38" s="66">
        <v>72</v>
      </c>
      <c r="H38" s="88">
        <f t="shared" si="6"/>
        <v>0</v>
      </c>
      <c r="I38" s="66">
        <f t="shared" si="7"/>
        <v>72</v>
      </c>
      <c r="J38" s="66">
        <v>46</v>
      </c>
      <c r="K38" s="88">
        <f t="shared" si="8"/>
        <v>0</v>
      </c>
      <c r="L38" s="66">
        <v>46</v>
      </c>
      <c r="M38" s="66">
        <v>35</v>
      </c>
      <c r="N38" s="88">
        <f t="shared" si="9"/>
        <v>0</v>
      </c>
      <c r="O38" s="66">
        <v>35</v>
      </c>
      <c r="P38" s="153">
        <v>0.96</v>
      </c>
      <c r="Q38" s="141">
        <v>16</v>
      </c>
      <c r="R38" s="141"/>
      <c r="S38" s="116">
        <v>0</v>
      </c>
      <c r="T38" s="66">
        <v>0</v>
      </c>
      <c r="U38" s="66">
        <v>0</v>
      </c>
      <c r="V38" s="66">
        <v>0</v>
      </c>
      <c r="W38" s="66">
        <v>0</v>
      </c>
      <c r="X38" s="66">
        <v>0</v>
      </c>
      <c r="Y38" s="66">
        <v>0</v>
      </c>
      <c r="Z38" s="116">
        <v>5</v>
      </c>
      <c r="AA38" s="66">
        <v>27.2</v>
      </c>
      <c r="AB38" s="66">
        <v>0</v>
      </c>
      <c r="AC38" s="66">
        <v>1</v>
      </c>
      <c r="AD38" s="66">
        <v>128</v>
      </c>
      <c r="AE38" s="66">
        <v>87.6</v>
      </c>
      <c r="AF38" s="66">
        <v>1027</v>
      </c>
      <c r="AG38" s="66">
        <v>5</v>
      </c>
      <c r="AH38" s="66">
        <v>57.4</v>
      </c>
      <c r="AI38" s="116">
        <v>0</v>
      </c>
      <c r="AJ38" s="66">
        <v>0</v>
      </c>
      <c r="AK38" s="118">
        <v>0</v>
      </c>
      <c r="AL38" s="66">
        <v>2</v>
      </c>
      <c r="AM38" s="119">
        <v>1</v>
      </c>
      <c r="AN38" s="120">
        <f t="shared" si="10"/>
        <v>133.42000000000002</v>
      </c>
      <c r="AO38" s="125">
        <f t="shared" si="11"/>
        <v>8.338750000000001</v>
      </c>
    </row>
    <row r="39" spans="1:41" x14ac:dyDescent="0.2">
      <c r="A39" s="154" t="s">
        <v>155</v>
      </c>
      <c r="B39" s="50" t="s">
        <v>129</v>
      </c>
      <c r="C39" s="50" t="s">
        <v>437</v>
      </c>
      <c r="D39" s="50">
        <v>9</v>
      </c>
      <c r="E39" s="136"/>
      <c r="F39" s="52"/>
      <c r="G39" s="66">
        <v>56</v>
      </c>
      <c r="H39" s="88">
        <f t="shared" si="6"/>
        <v>0</v>
      </c>
      <c r="I39" s="66">
        <f t="shared" si="7"/>
        <v>56</v>
      </c>
      <c r="J39" s="66">
        <v>24</v>
      </c>
      <c r="K39" s="88">
        <f t="shared" si="8"/>
        <v>0</v>
      </c>
      <c r="L39" s="66">
        <v>24</v>
      </c>
      <c r="M39" s="66">
        <v>47</v>
      </c>
      <c r="N39" s="88">
        <f t="shared" si="9"/>
        <v>0</v>
      </c>
      <c r="O39" s="66">
        <v>47</v>
      </c>
      <c r="P39" s="153">
        <v>0.97</v>
      </c>
      <c r="Q39" s="141">
        <v>16</v>
      </c>
      <c r="R39" s="141"/>
      <c r="S39" s="116">
        <v>0</v>
      </c>
      <c r="T39" s="66">
        <v>0</v>
      </c>
      <c r="U39" s="66">
        <v>0</v>
      </c>
      <c r="V39" s="66">
        <v>0</v>
      </c>
      <c r="W39" s="66">
        <v>0</v>
      </c>
      <c r="X39" s="66">
        <v>0</v>
      </c>
      <c r="Y39" s="66">
        <v>0</v>
      </c>
      <c r="Z39" s="116">
        <v>227</v>
      </c>
      <c r="AA39" s="66">
        <v>950</v>
      </c>
      <c r="AB39" s="66">
        <v>8</v>
      </c>
      <c r="AC39" s="66">
        <v>47.2</v>
      </c>
      <c r="AD39" s="66">
        <v>48.2</v>
      </c>
      <c r="AE39" s="66">
        <v>38.200000000000003</v>
      </c>
      <c r="AF39" s="66">
        <v>312</v>
      </c>
      <c r="AG39" s="66">
        <v>1</v>
      </c>
      <c r="AH39" s="66">
        <v>19.100000000000001</v>
      </c>
      <c r="AI39" s="116">
        <v>0</v>
      </c>
      <c r="AJ39" s="66">
        <v>0</v>
      </c>
      <c r="AK39" s="118">
        <v>1</v>
      </c>
      <c r="AL39" s="66">
        <v>2.1</v>
      </c>
      <c r="AM39" s="119">
        <v>1</v>
      </c>
      <c r="AN39" s="120">
        <f t="shared" si="10"/>
        <v>180.2</v>
      </c>
      <c r="AO39" s="125">
        <f t="shared" si="11"/>
        <v>11.262499999999999</v>
      </c>
    </row>
    <row r="40" spans="1:41" x14ac:dyDescent="0.2">
      <c r="A40" s="154" t="s">
        <v>157</v>
      </c>
      <c r="B40" s="50" t="s">
        <v>158</v>
      </c>
      <c r="C40" s="50" t="s">
        <v>15</v>
      </c>
      <c r="D40" s="50">
        <v>7</v>
      </c>
      <c r="E40" s="136"/>
      <c r="F40" s="52"/>
      <c r="G40" s="66">
        <v>1</v>
      </c>
      <c r="H40" s="88">
        <f t="shared" si="6"/>
        <v>0</v>
      </c>
      <c r="I40" s="66">
        <f t="shared" si="7"/>
        <v>1</v>
      </c>
      <c r="J40" s="66">
        <v>42</v>
      </c>
      <c r="K40" s="88">
        <f t="shared" si="8"/>
        <v>0</v>
      </c>
      <c r="L40" s="66">
        <v>42</v>
      </c>
      <c r="M40" s="66">
        <v>40</v>
      </c>
      <c r="N40" s="88">
        <f t="shared" si="9"/>
        <v>0</v>
      </c>
      <c r="O40" s="66">
        <v>40</v>
      </c>
      <c r="P40" s="153">
        <v>1</v>
      </c>
      <c r="Q40" s="141">
        <v>16</v>
      </c>
      <c r="R40" s="141"/>
      <c r="S40" s="116">
        <v>365</v>
      </c>
      <c r="T40" s="66">
        <v>179</v>
      </c>
      <c r="U40" s="66">
        <v>4334</v>
      </c>
      <c r="V40" s="66">
        <v>34</v>
      </c>
      <c r="W40" s="66">
        <v>9</v>
      </c>
      <c r="X40" s="66">
        <v>27</v>
      </c>
      <c r="Y40" s="66">
        <v>202</v>
      </c>
      <c r="Z40" s="116">
        <v>49.4</v>
      </c>
      <c r="AA40" s="66">
        <v>245</v>
      </c>
      <c r="AB40" s="66">
        <v>2.1</v>
      </c>
      <c r="AC40" s="66">
        <v>13.4</v>
      </c>
      <c r="AD40" s="66">
        <v>0</v>
      </c>
      <c r="AE40" s="66">
        <v>0</v>
      </c>
      <c r="AF40" s="66">
        <v>0</v>
      </c>
      <c r="AG40" s="66">
        <v>0</v>
      </c>
      <c r="AH40" s="66">
        <v>0</v>
      </c>
      <c r="AI40" s="116">
        <v>0</v>
      </c>
      <c r="AJ40" s="66">
        <v>0</v>
      </c>
      <c r="AK40" s="118">
        <v>3</v>
      </c>
      <c r="AL40" s="66">
        <v>7</v>
      </c>
      <c r="AM40" s="119">
        <v>2</v>
      </c>
      <c r="AN40" s="120">
        <f t="shared" si="10"/>
        <v>339.46000000000004</v>
      </c>
      <c r="AO40" s="125">
        <f t="shared" si="11"/>
        <v>21.216250000000002</v>
      </c>
    </row>
    <row r="41" spans="1:41" x14ac:dyDescent="0.2">
      <c r="A41" s="154" t="s">
        <v>390</v>
      </c>
      <c r="B41" s="50" t="s">
        <v>132</v>
      </c>
      <c r="C41" s="50" t="s">
        <v>445</v>
      </c>
      <c r="D41" s="50">
        <v>7</v>
      </c>
      <c r="E41" s="136"/>
      <c r="F41" s="52"/>
      <c r="G41" s="66">
        <v>60</v>
      </c>
      <c r="H41" s="88">
        <f t="shared" si="6"/>
        <v>0</v>
      </c>
      <c r="I41" s="66">
        <f t="shared" si="7"/>
        <v>60</v>
      </c>
      <c r="J41" s="66">
        <v>43</v>
      </c>
      <c r="K41" s="88">
        <f t="shared" si="8"/>
        <v>0</v>
      </c>
      <c r="L41" s="66">
        <v>43</v>
      </c>
      <c r="M41" s="66">
        <v>300</v>
      </c>
      <c r="N41" s="88">
        <f t="shared" si="9"/>
        <v>0</v>
      </c>
      <c r="O41" s="66">
        <v>300</v>
      </c>
      <c r="P41" s="153">
        <v>0.97</v>
      </c>
      <c r="Q41" s="141">
        <v>16</v>
      </c>
      <c r="R41" s="141"/>
      <c r="S41" s="116">
        <v>0</v>
      </c>
      <c r="T41" s="66">
        <v>0</v>
      </c>
      <c r="U41" s="66">
        <v>0</v>
      </c>
      <c r="V41" s="66">
        <v>0</v>
      </c>
      <c r="W41" s="66">
        <v>0</v>
      </c>
      <c r="X41" s="66">
        <v>0</v>
      </c>
      <c r="Y41" s="66">
        <v>0</v>
      </c>
      <c r="Z41" s="116">
        <v>0</v>
      </c>
      <c r="AA41" s="66">
        <v>0</v>
      </c>
      <c r="AB41" s="66">
        <v>0</v>
      </c>
      <c r="AC41" s="66">
        <v>0</v>
      </c>
      <c r="AD41" s="66">
        <v>112</v>
      </c>
      <c r="AE41" s="66">
        <v>74.900000000000006</v>
      </c>
      <c r="AF41" s="66">
        <v>1093</v>
      </c>
      <c r="AG41" s="66">
        <v>7.9</v>
      </c>
      <c r="AH41" s="66">
        <v>49.3</v>
      </c>
      <c r="AI41" s="116">
        <v>76.8</v>
      </c>
      <c r="AJ41" s="66">
        <v>0</v>
      </c>
      <c r="AK41" s="118">
        <v>1</v>
      </c>
      <c r="AL41" s="66">
        <v>1.9</v>
      </c>
      <c r="AM41" s="119">
        <v>1</v>
      </c>
      <c r="AN41" s="120">
        <f t="shared" si="10"/>
        <v>156.69999999999999</v>
      </c>
      <c r="AO41" s="125">
        <f t="shared" si="11"/>
        <v>9.7937499999999993</v>
      </c>
    </row>
    <row r="42" spans="1:41" x14ac:dyDescent="0.2">
      <c r="A42" s="154" t="s">
        <v>148</v>
      </c>
      <c r="B42" s="50" t="s">
        <v>132</v>
      </c>
      <c r="C42" s="50" t="s">
        <v>431</v>
      </c>
      <c r="D42" s="50">
        <v>7</v>
      </c>
      <c r="E42" s="136" t="s">
        <v>439</v>
      </c>
      <c r="F42" s="52"/>
      <c r="G42" s="66">
        <v>44</v>
      </c>
      <c r="H42" s="88">
        <f t="shared" si="6"/>
        <v>0</v>
      </c>
      <c r="I42" s="66">
        <f t="shared" si="7"/>
        <v>44</v>
      </c>
      <c r="J42" s="66">
        <v>27</v>
      </c>
      <c r="K42" s="88">
        <f t="shared" si="8"/>
        <v>0</v>
      </c>
      <c r="L42" s="66">
        <v>27</v>
      </c>
      <c r="M42" s="66">
        <v>16</v>
      </c>
      <c r="N42" s="88">
        <f t="shared" si="9"/>
        <v>0</v>
      </c>
      <c r="O42" s="66">
        <v>16</v>
      </c>
      <c r="P42" s="153">
        <v>0.98</v>
      </c>
      <c r="Q42" s="141">
        <v>16</v>
      </c>
      <c r="R42" s="141"/>
      <c r="S42" s="116">
        <v>0</v>
      </c>
      <c r="T42" s="66">
        <v>0</v>
      </c>
      <c r="U42" s="66">
        <v>0</v>
      </c>
      <c r="V42" s="66">
        <v>0</v>
      </c>
      <c r="W42" s="66">
        <v>0</v>
      </c>
      <c r="X42" s="66">
        <v>0</v>
      </c>
      <c r="Y42" s="66">
        <v>0</v>
      </c>
      <c r="Z42" s="116">
        <v>2.1</v>
      </c>
      <c r="AA42" s="66">
        <v>13.9</v>
      </c>
      <c r="AB42" s="66">
        <v>0</v>
      </c>
      <c r="AC42" s="66">
        <v>0</v>
      </c>
      <c r="AD42" s="66">
        <v>144</v>
      </c>
      <c r="AE42" s="66">
        <v>92.1</v>
      </c>
      <c r="AF42" s="66">
        <v>1163</v>
      </c>
      <c r="AG42" s="66">
        <v>8.6</v>
      </c>
      <c r="AH42" s="66">
        <v>62.1</v>
      </c>
      <c r="AI42" s="116">
        <v>0</v>
      </c>
      <c r="AJ42" s="66">
        <v>0</v>
      </c>
      <c r="AK42" s="118">
        <v>0</v>
      </c>
      <c r="AL42" s="66">
        <v>2.2000000000000002</v>
      </c>
      <c r="AM42" s="119">
        <v>1.1000000000000001</v>
      </c>
      <c r="AN42" s="120">
        <f t="shared" si="10"/>
        <v>167.09</v>
      </c>
      <c r="AO42" s="125">
        <f t="shared" si="11"/>
        <v>10.443125</v>
      </c>
    </row>
    <row r="43" spans="1:41" x14ac:dyDescent="0.2">
      <c r="A43" s="154" t="s">
        <v>187</v>
      </c>
      <c r="B43" s="50" t="s">
        <v>132</v>
      </c>
      <c r="C43" s="50" t="s">
        <v>451</v>
      </c>
      <c r="D43" s="50">
        <v>11</v>
      </c>
      <c r="E43" s="136"/>
      <c r="F43" s="52"/>
      <c r="G43" s="66">
        <v>65</v>
      </c>
      <c r="H43" s="88">
        <f t="shared" si="6"/>
        <v>0</v>
      </c>
      <c r="I43" s="66">
        <f t="shared" si="7"/>
        <v>65</v>
      </c>
      <c r="J43" s="66">
        <v>50</v>
      </c>
      <c r="K43" s="88">
        <f t="shared" si="8"/>
        <v>0</v>
      </c>
      <c r="L43" s="66">
        <v>50</v>
      </c>
      <c r="M43" s="66">
        <v>49</v>
      </c>
      <c r="N43" s="88">
        <f t="shared" si="9"/>
        <v>0</v>
      </c>
      <c r="O43" s="66">
        <v>49</v>
      </c>
      <c r="P43" s="153">
        <v>0.96</v>
      </c>
      <c r="Q43" s="141">
        <v>16</v>
      </c>
      <c r="R43" s="141"/>
      <c r="S43" s="116">
        <v>0</v>
      </c>
      <c r="T43" s="66">
        <v>0</v>
      </c>
      <c r="U43" s="66">
        <v>0</v>
      </c>
      <c r="V43" s="66">
        <v>0</v>
      </c>
      <c r="W43" s="66">
        <v>0</v>
      </c>
      <c r="X43" s="66">
        <v>0</v>
      </c>
      <c r="Y43" s="66">
        <v>0</v>
      </c>
      <c r="Z43" s="116">
        <v>1</v>
      </c>
      <c r="AA43" s="66">
        <v>5.9</v>
      </c>
      <c r="AB43" s="66">
        <v>0</v>
      </c>
      <c r="AC43" s="66">
        <v>0</v>
      </c>
      <c r="AD43" s="66">
        <v>152</v>
      </c>
      <c r="AE43" s="66">
        <v>96.4</v>
      </c>
      <c r="AF43" s="66">
        <v>994</v>
      </c>
      <c r="AG43" s="66">
        <v>5.9</v>
      </c>
      <c r="AH43" s="66">
        <v>63</v>
      </c>
      <c r="AI43" s="116">
        <v>0</v>
      </c>
      <c r="AJ43" s="66">
        <v>0</v>
      </c>
      <c r="AK43" s="118">
        <v>0</v>
      </c>
      <c r="AL43" s="66">
        <v>2</v>
      </c>
      <c r="AM43" s="119">
        <v>1</v>
      </c>
      <c r="AN43" s="120">
        <f t="shared" si="10"/>
        <v>133.39000000000001</v>
      </c>
      <c r="AO43" s="125">
        <f t="shared" si="11"/>
        <v>8.3368750000000009</v>
      </c>
    </row>
    <row r="44" spans="1:41" x14ac:dyDescent="0.2">
      <c r="A44" s="154" t="s">
        <v>192</v>
      </c>
      <c r="B44" s="50" t="s">
        <v>158</v>
      </c>
      <c r="C44" s="50" t="s">
        <v>431</v>
      </c>
      <c r="D44" s="50">
        <v>7</v>
      </c>
      <c r="E44" s="136"/>
      <c r="F44" s="52"/>
      <c r="G44" s="66">
        <v>5</v>
      </c>
      <c r="H44" s="88">
        <f t="shared" si="6"/>
        <v>0</v>
      </c>
      <c r="I44" s="66">
        <f t="shared" si="7"/>
        <v>5</v>
      </c>
      <c r="J44" s="66">
        <v>54</v>
      </c>
      <c r="K44" s="88">
        <f t="shared" si="8"/>
        <v>0</v>
      </c>
      <c r="L44" s="66">
        <v>54</v>
      </c>
      <c r="M44" s="66">
        <v>65</v>
      </c>
      <c r="N44" s="88">
        <f t="shared" si="9"/>
        <v>0</v>
      </c>
      <c r="O44" s="66">
        <v>65</v>
      </c>
      <c r="P44" s="153">
        <v>0.99</v>
      </c>
      <c r="Q44" s="141">
        <v>16</v>
      </c>
      <c r="R44" s="141"/>
      <c r="S44" s="116">
        <v>328</v>
      </c>
      <c r="T44" s="66">
        <v>202</v>
      </c>
      <c r="U44" s="66">
        <v>3984</v>
      </c>
      <c r="V44" s="66">
        <v>27.5</v>
      </c>
      <c r="W44" s="66">
        <v>10.9</v>
      </c>
      <c r="X44" s="66">
        <v>33.799999999999997</v>
      </c>
      <c r="Y44" s="66">
        <v>188</v>
      </c>
      <c r="Z44" s="116">
        <v>91.5</v>
      </c>
      <c r="AA44" s="66">
        <v>483</v>
      </c>
      <c r="AB44" s="66">
        <v>2</v>
      </c>
      <c r="AC44" s="66">
        <v>33.4</v>
      </c>
      <c r="AD44" s="66">
        <v>0</v>
      </c>
      <c r="AE44" s="66">
        <v>0</v>
      </c>
      <c r="AF44" s="66">
        <v>0</v>
      </c>
      <c r="AG44" s="66">
        <v>0</v>
      </c>
      <c r="AH44" s="66">
        <v>0</v>
      </c>
      <c r="AI44" s="116">
        <v>0</v>
      </c>
      <c r="AJ44" s="66">
        <v>0</v>
      </c>
      <c r="AK44" s="118">
        <v>3</v>
      </c>
      <c r="AL44" s="66">
        <v>10.9</v>
      </c>
      <c r="AM44" s="119">
        <v>4</v>
      </c>
      <c r="AN44" s="120">
        <f t="shared" si="10"/>
        <v>316.76000000000005</v>
      </c>
      <c r="AO44" s="125">
        <f t="shared" si="11"/>
        <v>19.797500000000003</v>
      </c>
    </row>
    <row r="45" spans="1:41" x14ac:dyDescent="0.2">
      <c r="A45" s="154" t="s">
        <v>323</v>
      </c>
      <c r="B45" s="50" t="s">
        <v>132</v>
      </c>
      <c r="C45" s="50" t="s">
        <v>451</v>
      </c>
      <c r="D45" s="50">
        <v>11</v>
      </c>
      <c r="E45" s="136" t="s">
        <v>453</v>
      </c>
      <c r="F45" s="52"/>
      <c r="G45" s="66">
        <v>80</v>
      </c>
      <c r="H45" s="88">
        <f t="shared" si="6"/>
        <v>0</v>
      </c>
      <c r="I45" s="66">
        <f t="shared" si="7"/>
        <v>80</v>
      </c>
      <c r="J45" s="66">
        <v>49</v>
      </c>
      <c r="K45" s="88">
        <f t="shared" si="8"/>
        <v>0</v>
      </c>
      <c r="L45" s="66">
        <v>49</v>
      </c>
      <c r="M45" s="66">
        <v>300</v>
      </c>
      <c r="N45" s="88">
        <f t="shared" si="9"/>
        <v>0</v>
      </c>
      <c r="O45" s="66">
        <v>300</v>
      </c>
      <c r="P45" s="153">
        <v>0.94</v>
      </c>
      <c r="Q45" s="141">
        <v>16</v>
      </c>
      <c r="R45" s="141"/>
      <c r="S45" s="116">
        <v>0</v>
      </c>
      <c r="T45" s="66">
        <v>0</v>
      </c>
      <c r="U45" s="66">
        <v>0</v>
      </c>
      <c r="V45" s="66">
        <v>0</v>
      </c>
      <c r="W45" s="66">
        <v>0</v>
      </c>
      <c r="X45" s="66">
        <v>0</v>
      </c>
      <c r="Y45" s="66">
        <v>0</v>
      </c>
      <c r="Z45" s="116">
        <v>4.0999999999999996</v>
      </c>
      <c r="AA45" s="66">
        <v>21.6</v>
      </c>
      <c r="AB45" s="66">
        <v>0</v>
      </c>
      <c r="AC45" s="66">
        <v>1</v>
      </c>
      <c r="AD45" s="66">
        <v>112</v>
      </c>
      <c r="AE45" s="66">
        <v>65.8</v>
      </c>
      <c r="AF45" s="66">
        <v>948</v>
      </c>
      <c r="AG45" s="66">
        <v>7.2</v>
      </c>
      <c r="AH45" s="66">
        <v>43.2</v>
      </c>
      <c r="AI45" s="116">
        <v>0</v>
      </c>
      <c r="AJ45" s="66">
        <v>0</v>
      </c>
      <c r="AK45" s="118">
        <v>2.1</v>
      </c>
      <c r="AL45" s="66">
        <v>1.1000000000000001</v>
      </c>
      <c r="AM45" s="119">
        <v>1.1000000000000001</v>
      </c>
      <c r="AN45" s="120">
        <f t="shared" si="10"/>
        <v>142.16</v>
      </c>
      <c r="AO45" s="125">
        <f t="shared" si="11"/>
        <v>8.8849999999999998</v>
      </c>
    </row>
    <row r="46" spans="1:41" x14ac:dyDescent="0.2">
      <c r="A46" s="154" t="s">
        <v>202</v>
      </c>
      <c r="B46" s="50" t="s">
        <v>158</v>
      </c>
      <c r="C46" s="50" t="s">
        <v>435</v>
      </c>
      <c r="D46" s="50">
        <v>4</v>
      </c>
      <c r="E46" s="136"/>
      <c r="F46" s="52"/>
      <c r="G46" s="66">
        <v>3</v>
      </c>
      <c r="H46" s="88">
        <f t="shared" si="6"/>
        <v>0</v>
      </c>
      <c r="I46" s="66">
        <f t="shared" si="7"/>
        <v>3</v>
      </c>
      <c r="J46" s="66">
        <v>58</v>
      </c>
      <c r="K46" s="88">
        <f t="shared" si="8"/>
        <v>0</v>
      </c>
      <c r="L46" s="66">
        <v>58</v>
      </c>
      <c r="M46" s="66">
        <v>87</v>
      </c>
      <c r="N46" s="88">
        <f t="shared" si="9"/>
        <v>0</v>
      </c>
      <c r="O46" s="66">
        <v>87</v>
      </c>
      <c r="P46" s="153">
        <v>0.99</v>
      </c>
      <c r="Q46" s="141">
        <v>16</v>
      </c>
      <c r="R46" s="141"/>
      <c r="S46" s="116">
        <v>323</v>
      </c>
      <c r="T46" s="66">
        <v>190</v>
      </c>
      <c r="U46" s="66">
        <v>3759</v>
      </c>
      <c r="V46" s="66">
        <v>25.1</v>
      </c>
      <c r="W46" s="66">
        <v>14</v>
      </c>
      <c r="X46" s="66">
        <v>32.9</v>
      </c>
      <c r="Y46" s="66">
        <v>186</v>
      </c>
      <c r="Z46" s="116">
        <v>115</v>
      </c>
      <c r="AA46" s="66">
        <v>578</v>
      </c>
      <c r="AB46" s="66">
        <v>5</v>
      </c>
      <c r="AC46" s="66">
        <v>46.2</v>
      </c>
      <c r="AD46" s="66">
        <v>0</v>
      </c>
      <c r="AE46" s="66">
        <v>0</v>
      </c>
      <c r="AF46" s="66">
        <v>0</v>
      </c>
      <c r="AG46" s="66">
        <v>0</v>
      </c>
      <c r="AH46" s="66">
        <v>0</v>
      </c>
      <c r="AI46" s="116">
        <v>0</v>
      </c>
      <c r="AJ46" s="66">
        <v>0</v>
      </c>
      <c r="AK46" s="118">
        <v>1</v>
      </c>
      <c r="AL46" s="66">
        <v>8</v>
      </c>
      <c r="AM46" s="119">
        <v>3</v>
      </c>
      <c r="AN46" s="120">
        <f t="shared" si="10"/>
        <v>320.56</v>
      </c>
      <c r="AO46" s="125">
        <f t="shared" si="11"/>
        <v>20.035</v>
      </c>
    </row>
    <row r="47" spans="1:41" x14ac:dyDescent="0.2">
      <c r="A47" s="154" t="s">
        <v>470</v>
      </c>
      <c r="B47" s="50" t="s">
        <v>132</v>
      </c>
      <c r="C47" s="50" t="s">
        <v>447</v>
      </c>
      <c r="D47" s="50">
        <v>5</v>
      </c>
      <c r="E47" s="136"/>
      <c r="F47" s="52"/>
      <c r="G47" s="66">
        <v>61</v>
      </c>
      <c r="H47" s="88">
        <f t="shared" si="6"/>
        <v>0</v>
      </c>
      <c r="I47" s="66">
        <f t="shared" si="7"/>
        <v>61</v>
      </c>
      <c r="J47" s="66">
        <v>40</v>
      </c>
      <c r="K47" s="88">
        <f t="shared" si="8"/>
        <v>0</v>
      </c>
      <c r="L47" s="66">
        <v>40</v>
      </c>
      <c r="M47" s="66">
        <v>39</v>
      </c>
      <c r="N47" s="88">
        <f t="shared" si="9"/>
        <v>0</v>
      </c>
      <c r="O47" s="66">
        <v>39</v>
      </c>
      <c r="P47" s="153">
        <v>0.95</v>
      </c>
      <c r="Q47" s="141">
        <v>16</v>
      </c>
      <c r="R47" s="141"/>
      <c r="S47" s="116">
        <v>0</v>
      </c>
      <c r="T47" s="66">
        <v>0</v>
      </c>
      <c r="U47" s="66">
        <v>0</v>
      </c>
      <c r="V47" s="66">
        <v>0</v>
      </c>
      <c r="W47" s="66">
        <v>0</v>
      </c>
      <c r="X47" s="66">
        <v>0</v>
      </c>
      <c r="Y47" s="66">
        <v>0</v>
      </c>
      <c r="Z47" s="116">
        <v>0</v>
      </c>
      <c r="AA47" s="66">
        <v>0</v>
      </c>
      <c r="AB47" s="66">
        <v>0</v>
      </c>
      <c r="AC47" s="66">
        <v>0</v>
      </c>
      <c r="AD47" s="66">
        <v>128</v>
      </c>
      <c r="AE47" s="66">
        <v>74.2</v>
      </c>
      <c r="AF47" s="66">
        <v>1054</v>
      </c>
      <c r="AG47" s="66">
        <v>7.8</v>
      </c>
      <c r="AH47" s="66">
        <v>48.8</v>
      </c>
      <c r="AI47" s="116">
        <v>0</v>
      </c>
      <c r="AJ47" s="66">
        <v>0</v>
      </c>
      <c r="AK47" s="118">
        <v>1</v>
      </c>
      <c r="AL47" s="66">
        <v>2</v>
      </c>
      <c r="AM47" s="119">
        <v>1</v>
      </c>
      <c r="AN47" s="120">
        <f t="shared" si="10"/>
        <v>152.19999999999999</v>
      </c>
      <c r="AO47" s="125">
        <f t="shared" si="11"/>
        <v>9.5124999999999993</v>
      </c>
    </row>
    <row r="48" spans="1:41" x14ac:dyDescent="0.2">
      <c r="A48" s="154" t="s">
        <v>164</v>
      </c>
      <c r="B48" s="50" t="s">
        <v>158</v>
      </c>
      <c r="C48" s="50" t="s">
        <v>13</v>
      </c>
      <c r="D48" s="50">
        <v>11</v>
      </c>
      <c r="E48" s="136"/>
      <c r="F48" s="52"/>
      <c r="G48" s="66">
        <v>4</v>
      </c>
      <c r="H48" s="88">
        <f t="shared" si="6"/>
        <v>0</v>
      </c>
      <c r="I48" s="66">
        <f t="shared" si="7"/>
        <v>4</v>
      </c>
      <c r="J48" s="66">
        <v>56</v>
      </c>
      <c r="K48" s="88">
        <f t="shared" si="8"/>
        <v>0</v>
      </c>
      <c r="L48" s="66">
        <v>56</v>
      </c>
      <c r="M48" s="66">
        <v>43</v>
      </c>
      <c r="N48" s="88">
        <f t="shared" si="9"/>
        <v>0</v>
      </c>
      <c r="O48" s="66">
        <v>43</v>
      </c>
      <c r="P48" s="153">
        <v>1</v>
      </c>
      <c r="Q48" s="141">
        <v>16</v>
      </c>
      <c r="R48" s="141"/>
      <c r="S48" s="116">
        <v>398</v>
      </c>
      <c r="T48" s="66">
        <v>177</v>
      </c>
      <c r="U48" s="66">
        <v>4679</v>
      </c>
      <c r="V48" s="66">
        <v>33.5</v>
      </c>
      <c r="W48" s="66">
        <v>8</v>
      </c>
      <c r="X48" s="66">
        <v>28.9</v>
      </c>
      <c r="Y48" s="66">
        <v>218</v>
      </c>
      <c r="Z48" s="116">
        <v>5.2</v>
      </c>
      <c r="AA48" s="66">
        <v>24.1</v>
      </c>
      <c r="AB48" s="66">
        <v>1</v>
      </c>
      <c r="AC48" s="66">
        <v>0</v>
      </c>
      <c r="AD48" s="66">
        <v>0</v>
      </c>
      <c r="AE48" s="66">
        <v>0</v>
      </c>
      <c r="AF48" s="66">
        <v>0</v>
      </c>
      <c r="AG48" s="66">
        <v>0</v>
      </c>
      <c r="AH48" s="66">
        <v>0</v>
      </c>
      <c r="AI48" s="116">
        <v>0</v>
      </c>
      <c r="AJ48" s="66">
        <v>0</v>
      </c>
      <c r="AK48" s="118">
        <v>1</v>
      </c>
      <c r="AL48" s="66">
        <v>6</v>
      </c>
      <c r="AM48" s="119">
        <v>2</v>
      </c>
      <c r="AN48" s="120">
        <f t="shared" si="10"/>
        <v>319.57</v>
      </c>
      <c r="AO48" s="125">
        <f t="shared" si="11"/>
        <v>19.973125</v>
      </c>
    </row>
    <row r="49" spans="1:41" x14ac:dyDescent="0.2">
      <c r="A49" s="154" t="s">
        <v>370</v>
      </c>
      <c r="B49" s="50" t="s">
        <v>129</v>
      </c>
      <c r="C49" s="50" t="s">
        <v>448</v>
      </c>
      <c r="D49" s="50">
        <v>11</v>
      </c>
      <c r="E49" s="136"/>
      <c r="F49" s="52"/>
      <c r="G49" s="66">
        <v>42</v>
      </c>
      <c r="H49" s="88">
        <f t="shared" si="6"/>
        <v>0</v>
      </c>
      <c r="I49" s="66">
        <f t="shared" si="7"/>
        <v>42</v>
      </c>
      <c r="J49" s="66">
        <v>39</v>
      </c>
      <c r="K49" s="88">
        <f t="shared" si="8"/>
        <v>0</v>
      </c>
      <c r="L49" s="66">
        <v>39</v>
      </c>
      <c r="M49" s="66">
        <v>300</v>
      </c>
      <c r="N49" s="88">
        <f t="shared" si="9"/>
        <v>0</v>
      </c>
      <c r="O49" s="66">
        <v>300</v>
      </c>
      <c r="P49" s="153">
        <v>0.97</v>
      </c>
      <c r="Q49" s="141">
        <v>16</v>
      </c>
      <c r="R49" s="141"/>
      <c r="S49" s="116">
        <v>0</v>
      </c>
      <c r="T49" s="66">
        <v>0</v>
      </c>
      <c r="U49" s="66">
        <v>0</v>
      </c>
      <c r="V49" s="66">
        <v>0</v>
      </c>
      <c r="W49" s="66">
        <v>0</v>
      </c>
      <c r="X49" s="66">
        <v>0</v>
      </c>
      <c r="Y49" s="66">
        <v>0</v>
      </c>
      <c r="Z49" s="116">
        <v>242</v>
      </c>
      <c r="AA49" s="66">
        <v>1057</v>
      </c>
      <c r="AB49" s="66">
        <v>7.9</v>
      </c>
      <c r="AC49" s="66">
        <v>52.7</v>
      </c>
      <c r="AD49" s="66">
        <v>53.8</v>
      </c>
      <c r="AE49" s="66">
        <v>42.6</v>
      </c>
      <c r="AF49" s="66">
        <v>353</v>
      </c>
      <c r="AG49" s="66">
        <v>1.1000000000000001</v>
      </c>
      <c r="AH49" s="66">
        <v>21.3</v>
      </c>
      <c r="AI49" s="116">
        <v>0</v>
      </c>
      <c r="AJ49" s="66">
        <v>0</v>
      </c>
      <c r="AK49" s="118">
        <v>1.1000000000000001</v>
      </c>
      <c r="AL49" s="66">
        <v>2.2999999999999998</v>
      </c>
      <c r="AM49" s="119">
        <v>1.1000000000000001</v>
      </c>
      <c r="AN49" s="120">
        <f t="shared" si="10"/>
        <v>195.00000000000003</v>
      </c>
      <c r="AO49" s="125">
        <f t="shared" si="11"/>
        <v>12.187500000000002</v>
      </c>
    </row>
    <row r="50" spans="1:41" x14ac:dyDescent="0.2">
      <c r="A50" s="154" t="s">
        <v>387</v>
      </c>
      <c r="B50" s="50" t="s">
        <v>129</v>
      </c>
      <c r="C50" s="50" t="s">
        <v>442</v>
      </c>
      <c r="D50" s="50">
        <v>10</v>
      </c>
      <c r="E50" s="136"/>
      <c r="F50" s="52"/>
      <c r="G50" s="66">
        <v>75</v>
      </c>
      <c r="H50" s="88">
        <f t="shared" si="6"/>
        <v>0</v>
      </c>
      <c r="I50" s="66">
        <f t="shared" si="7"/>
        <v>75</v>
      </c>
      <c r="J50" s="66">
        <v>32</v>
      </c>
      <c r="K50" s="88">
        <f t="shared" si="8"/>
        <v>0</v>
      </c>
      <c r="L50" s="66">
        <v>32</v>
      </c>
      <c r="M50" s="66">
        <v>300</v>
      </c>
      <c r="N50" s="88">
        <f t="shared" si="9"/>
        <v>0</v>
      </c>
      <c r="O50" s="66">
        <v>300</v>
      </c>
      <c r="P50" s="153">
        <v>0.94</v>
      </c>
      <c r="Q50" s="141">
        <v>16</v>
      </c>
      <c r="R50" s="141"/>
      <c r="S50" s="116">
        <v>0</v>
      </c>
      <c r="T50" s="66">
        <v>0</v>
      </c>
      <c r="U50" s="66">
        <v>0</v>
      </c>
      <c r="V50" s="66">
        <v>0</v>
      </c>
      <c r="W50" s="66">
        <v>0</v>
      </c>
      <c r="X50" s="66">
        <v>0</v>
      </c>
      <c r="Y50" s="66">
        <v>0</v>
      </c>
      <c r="Z50" s="116">
        <v>208</v>
      </c>
      <c r="AA50" s="66">
        <v>940</v>
      </c>
      <c r="AB50" s="66">
        <v>6.9</v>
      </c>
      <c r="AC50" s="66">
        <v>47.2</v>
      </c>
      <c r="AD50" s="66">
        <v>37.4</v>
      </c>
      <c r="AE50" s="66">
        <v>29.5</v>
      </c>
      <c r="AF50" s="66">
        <v>283</v>
      </c>
      <c r="AG50" s="66">
        <v>0</v>
      </c>
      <c r="AH50" s="66">
        <v>14.8</v>
      </c>
      <c r="AI50" s="116">
        <v>0</v>
      </c>
      <c r="AJ50" s="66">
        <v>0</v>
      </c>
      <c r="AK50" s="118">
        <v>0</v>
      </c>
      <c r="AL50" s="66">
        <v>2</v>
      </c>
      <c r="AM50" s="119">
        <v>1</v>
      </c>
      <c r="AN50" s="120">
        <f t="shared" si="10"/>
        <v>161.70000000000002</v>
      </c>
      <c r="AO50" s="125">
        <f t="shared" si="11"/>
        <v>10.106250000000001</v>
      </c>
    </row>
    <row r="51" spans="1:41" x14ac:dyDescent="0.2">
      <c r="A51" s="154" t="s">
        <v>140</v>
      </c>
      <c r="B51" s="50" t="s">
        <v>129</v>
      </c>
      <c r="C51" s="50" t="s">
        <v>444</v>
      </c>
      <c r="D51" s="50">
        <v>9</v>
      </c>
      <c r="E51" s="136"/>
      <c r="F51" s="52"/>
      <c r="G51" s="66">
        <v>76</v>
      </c>
      <c r="H51" s="88">
        <f t="shared" si="6"/>
        <v>0</v>
      </c>
      <c r="I51" s="66">
        <f t="shared" si="7"/>
        <v>76</v>
      </c>
      <c r="J51" s="66">
        <v>36</v>
      </c>
      <c r="K51" s="88">
        <f t="shared" si="8"/>
        <v>0</v>
      </c>
      <c r="L51" s="66">
        <v>36</v>
      </c>
      <c r="M51" s="66">
        <v>12</v>
      </c>
      <c r="N51" s="88">
        <f t="shared" si="9"/>
        <v>0</v>
      </c>
      <c r="O51" s="66">
        <v>12</v>
      </c>
      <c r="P51" s="153">
        <v>0.96</v>
      </c>
      <c r="Q51" s="141">
        <v>16</v>
      </c>
      <c r="R51" s="141"/>
      <c r="S51" s="116">
        <v>0</v>
      </c>
      <c r="T51" s="66">
        <v>0</v>
      </c>
      <c r="U51" s="66">
        <v>0</v>
      </c>
      <c r="V51" s="66">
        <v>0</v>
      </c>
      <c r="W51" s="66">
        <v>0</v>
      </c>
      <c r="X51" s="66">
        <v>0</v>
      </c>
      <c r="Y51" s="66">
        <v>0</v>
      </c>
      <c r="Z51" s="116">
        <v>208</v>
      </c>
      <c r="AA51" s="66">
        <v>962</v>
      </c>
      <c r="AB51" s="66">
        <v>7.1</v>
      </c>
      <c r="AC51" s="66">
        <v>48.4</v>
      </c>
      <c r="AD51" s="66">
        <v>34.299999999999997</v>
      </c>
      <c r="AE51" s="66">
        <v>27.2</v>
      </c>
      <c r="AF51" s="66">
        <v>201</v>
      </c>
      <c r="AG51" s="66">
        <v>1</v>
      </c>
      <c r="AH51" s="66">
        <v>14.1</v>
      </c>
      <c r="AI51" s="116">
        <v>0</v>
      </c>
      <c r="AJ51" s="66">
        <v>0</v>
      </c>
      <c r="AK51" s="118">
        <v>0</v>
      </c>
      <c r="AL51" s="66">
        <v>2</v>
      </c>
      <c r="AM51" s="119">
        <v>1</v>
      </c>
      <c r="AN51" s="120">
        <f t="shared" si="10"/>
        <v>162.9</v>
      </c>
      <c r="AO51" s="125">
        <f t="shared" si="11"/>
        <v>10.18125</v>
      </c>
    </row>
    <row r="52" spans="1:41" x14ac:dyDescent="0.2">
      <c r="A52" s="154" t="s">
        <v>286</v>
      </c>
      <c r="B52" s="50" t="s">
        <v>158</v>
      </c>
      <c r="C52" s="50" t="s">
        <v>449</v>
      </c>
      <c r="D52" s="50">
        <v>10</v>
      </c>
      <c r="E52" s="136"/>
      <c r="F52" s="52"/>
      <c r="G52" s="66">
        <v>2</v>
      </c>
      <c r="H52" s="88">
        <f t="shared" si="6"/>
        <v>0</v>
      </c>
      <c r="I52" s="66">
        <f t="shared" si="7"/>
        <v>2</v>
      </c>
      <c r="J52" s="66">
        <v>62</v>
      </c>
      <c r="K52" s="88">
        <f t="shared" si="8"/>
        <v>0</v>
      </c>
      <c r="L52" s="66">
        <v>62</v>
      </c>
      <c r="M52" s="66">
        <v>239</v>
      </c>
      <c r="N52" s="88">
        <f t="shared" si="9"/>
        <v>0</v>
      </c>
      <c r="O52" s="66">
        <v>239</v>
      </c>
      <c r="P52" s="153">
        <v>1</v>
      </c>
      <c r="Q52" s="141">
        <v>16</v>
      </c>
      <c r="R52" s="141"/>
      <c r="S52" s="116">
        <v>324</v>
      </c>
      <c r="T52" s="66">
        <v>175</v>
      </c>
      <c r="U52" s="66">
        <v>3897</v>
      </c>
      <c r="V52" s="66">
        <v>28.6</v>
      </c>
      <c r="W52" s="66">
        <v>13</v>
      </c>
      <c r="X52" s="66">
        <v>34</v>
      </c>
      <c r="Y52" s="66">
        <v>180</v>
      </c>
      <c r="Z52" s="116">
        <v>104</v>
      </c>
      <c r="AA52" s="66">
        <v>535</v>
      </c>
      <c r="AB52" s="66">
        <v>4.0999999999999996</v>
      </c>
      <c r="AC52" s="66">
        <v>45</v>
      </c>
      <c r="AD52" s="66">
        <v>0</v>
      </c>
      <c r="AE52" s="66">
        <v>0</v>
      </c>
      <c r="AF52" s="66">
        <v>0</v>
      </c>
      <c r="AG52" s="66">
        <v>0</v>
      </c>
      <c r="AH52" s="66">
        <v>0</v>
      </c>
      <c r="AI52" s="116">
        <v>0</v>
      </c>
      <c r="AJ52" s="66">
        <v>0</v>
      </c>
      <c r="AK52" s="118">
        <v>3</v>
      </c>
      <c r="AL52" s="66">
        <v>9</v>
      </c>
      <c r="AM52" s="119">
        <v>4</v>
      </c>
      <c r="AN52" s="120">
        <f t="shared" si="10"/>
        <v>333.38</v>
      </c>
      <c r="AO52" s="125">
        <f t="shared" si="11"/>
        <v>20.83625</v>
      </c>
    </row>
    <row r="53" spans="1:41" x14ac:dyDescent="0.2">
      <c r="A53" s="154" t="s">
        <v>217</v>
      </c>
      <c r="B53" s="50" t="s">
        <v>129</v>
      </c>
      <c r="C53" s="50" t="s">
        <v>436</v>
      </c>
      <c r="D53" s="50">
        <v>8</v>
      </c>
      <c r="E53" s="136"/>
      <c r="F53" s="52"/>
      <c r="G53" s="66">
        <v>116</v>
      </c>
      <c r="H53" s="88">
        <f t="shared" si="6"/>
        <v>0</v>
      </c>
      <c r="I53" s="66">
        <f t="shared" si="7"/>
        <v>116</v>
      </c>
      <c r="J53" s="66">
        <v>37</v>
      </c>
      <c r="K53" s="88">
        <f t="shared" si="8"/>
        <v>0</v>
      </c>
      <c r="L53" s="66">
        <v>37</v>
      </c>
      <c r="M53" s="66">
        <v>108</v>
      </c>
      <c r="N53" s="88">
        <f t="shared" si="9"/>
        <v>0</v>
      </c>
      <c r="O53" s="66">
        <v>108</v>
      </c>
      <c r="P53" s="153">
        <v>0.94</v>
      </c>
      <c r="Q53" s="141">
        <v>16</v>
      </c>
      <c r="R53" s="141"/>
      <c r="S53" s="116">
        <v>0</v>
      </c>
      <c r="T53" s="66">
        <v>0</v>
      </c>
      <c r="U53" s="66">
        <v>0</v>
      </c>
      <c r="V53" s="66">
        <v>0</v>
      </c>
      <c r="W53" s="66">
        <v>0</v>
      </c>
      <c r="X53" s="66">
        <v>0</v>
      </c>
      <c r="Y53" s="66">
        <v>0</v>
      </c>
      <c r="Z53" s="116">
        <v>209</v>
      </c>
      <c r="AA53" s="66">
        <v>856</v>
      </c>
      <c r="AB53" s="66">
        <v>6.8</v>
      </c>
      <c r="AC53" s="66">
        <v>42.8</v>
      </c>
      <c r="AD53" s="66">
        <v>20.5</v>
      </c>
      <c r="AE53" s="66">
        <v>16.2</v>
      </c>
      <c r="AF53" s="66">
        <v>114</v>
      </c>
      <c r="AG53" s="66">
        <v>0.9</v>
      </c>
      <c r="AH53" s="66">
        <v>8.5</v>
      </c>
      <c r="AI53" s="116">
        <v>0</v>
      </c>
      <c r="AJ53" s="66">
        <v>0</v>
      </c>
      <c r="AK53" s="118">
        <v>0</v>
      </c>
      <c r="AL53" s="66">
        <v>1.7</v>
      </c>
      <c r="AM53" s="119">
        <v>0.9</v>
      </c>
      <c r="AN53" s="120">
        <f t="shared" si="10"/>
        <v>141.39999999999998</v>
      </c>
      <c r="AO53" s="125">
        <f t="shared" si="11"/>
        <v>8.8374999999999986</v>
      </c>
    </row>
    <row r="54" spans="1:41" x14ac:dyDescent="0.2">
      <c r="A54" s="154" t="s">
        <v>240</v>
      </c>
      <c r="B54" s="50" t="s">
        <v>132</v>
      </c>
      <c r="C54" s="50" t="s">
        <v>436</v>
      </c>
      <c r="D54" s="50">
        <v>8</v>
      </c>
      <c r="E54" s="136"/>
      <c r="F54" s="52"/>
      <c r="G54" s="66">
        <v>99</v>
      </c>
      <c r="H54" s="88">
        <f t="shared" si="6"/>
        <v>0</v>
      </c>
      <c r="I54" s="66">
        <f t="shared" si="7"/>
        <v>99</v>
      </c>
      <c r="J54" s="66">
        <v>63</v>
      </c>
      <c r="K54" s="88">
        <f t="shared" si="8"/>
        <v>0</v>
      </c>
      <c r="L54" s="66">
        <v>63</v>
      </c>
      <c r="M54" s="66">
        <v>123</v>
      </c>
      <c r="N54" s="88">
        <f t="shared" si="9"/>
        <v>0</v>
      </c>
      <c r="O54" s="66">
        <v>123</v>
      </c>
      <c r="P54" s="153">
        <v>0.91</v>
      </c>
      <c r="Q54" s="141">
        <v>16</v>
      </c>
      <c r="R54" s="141"/>
      <c r="S54" s="116">
        <v>0</v>
      </c>
      <c r="T54" s="66">
        <v>0</v>
      </c>
      <c r="U54" s="66">
        <v>0</v>
      </c>
      <c r="V54" s="66">
        <v>0</v>
      </c>
      <c r="W54" s="66">
        <v>0</v>
      </c>
      <c r="X54" s="66">
        <v>0</v>
      </c>
      <c r="Y54" s="66">
        <v>0</v>
      </c>
      <c r="Z54" s="116">
        <v>0</v>
      </c>
      <c r="AA54" s="66">
        <v>0</v>
      </c>
      <c r="AB54" s="66">
        <v>0</v>
      </c>
      <c r="AC54" s="66">
        <v>0</v>
      </c>
      <c r="AD54" s="66">
        <v>113</v>
      </c>
      <c r="AE54" s="66">
        <v>69.2</v>
      </c>
      <c r="AF54" s="66">
        <v>890</v>
      </c>
      <c r="AG54" s="66">
        <v>5.9</v>
      </c>
      <c r="AH54" s="66">
        <v>45.5</v>
      </c>
      <c r="AI54" s="116">
        <v>0</v>
      </c>
      <c r="AJ54" s="66">
        <v>0</v>
      </c>
      <c r="AK54" s="118">
        <v>0</v>
      </c>
      <c r="AL54" s="66">
        <v>1</v>
      </c>
      <c r="AM54" s="119">
        <v>1</v>
      </c>
      <c r="AN54" s="120">
        <f t="shared" si="10"/>
        <v>122.4</v>
      </c>
      <c r="AO54" s="125">
        <f t="shared" si="11"/>
        <v>7.65</v>
      </c>
    </row>
    <row r="55" spans="1:41" x14ac:dyDescent="0.2">
      <c r="A55" s="154" t="s">
        <v>308</v>
      </c>
      <c r="B55" s="50" t="s">
        <v>160</v>
      </c>
      <c r="C55" s="50" t="s">
        <v>17</v>
      </c>
      <c r="D55" s="50">
        <v>9</v>
      </c>
      <c r="E55" s="136"/>
      <c r="F55" s="52"/>
      <c r="G55" s="66">
        <v>123</v>
      </c>
      <c r="H55" s="88">
        <f t="shared" si="6"/>
        <v>0</v>
      </c>
      <c r="I55" s="66">
        <f t="shared" si="7"/>
        <v>123</v>
      </c>
      <c r="J55" s="66">
        <v>68</v>
      </c>
      <c r="K55" s="88">
        <f t="shared" si="8"/>
        <v>0</v>
      </c>
      <c r="L55" s="66">
        <v>68</v>
      </c>
      <c r="M55" s="66">
        <v>176</v>
      </c>
      <c r="N55" s="88">
        <f t="shared" si="9"/>
        <v>0</v>
      </c>
      <c r="O55" s="66">
        <v>176</v>
      </c>
      <c r="P55" s="153">
        <v>0.99</v>
      </c>
      <c r="Q55" s="141">
        <v>16</v>
      </c>
      <c r="R55" s="141"/>
      <c r="S55" s="116">
        <v>0</v>
      </c>
      <c r="T55" s="66">
        <v>0</v>
      </c>
      <c r="U55" s="66">
        <v>0</v>
      </c>
      <c r="V55" s="66">
        <v>0</v>
      </c>
      <c r="W55" s="66">
        <v>0</v>
      </c>
      <c r="X55" s="66">
        <v>0</v>
      </c>
      <c r="Y55" s="66">
        <v>0</v>
      </c>
      <c r="Z55" s="116">
        <v>0</v>
      </c>
      <c r="AA55" s="66">
        <v>0</v>
      </c>
      <c r="AB55" s="66">
        <v>0</v>
      </c>
      <c r="AC55" s="66">
        <v>0</v>
      </c>
      <c r="AD55" s="66">
        <v>112</v>
      </c>
      <c r="AE55" s="66">
        <v>65.900000000000006</v>
      </c>
      <c r="AF55" s="66">
        <v>801</v>
      </c>
      <c r="AG55" s="66">
        <v>6</v>
      </c>
      <c r="AH55" s="66">
        <v>45.9</v>
      </c>
      <c r="AI55" s="116">
        <v>0</v>
      </c>
      <c r="AJ55" s="66">
        <v>0</v>
      </c>
      <c r="AK55" s="118">
        <v>0</v>
      </c>
      <c r="AL55" s="66">
        <v>1</v>
      </c>
      <c r="AM55" s="119">
        <v>0</v>
      </c>
      <c r="AN55" s="120">
        <f t="shared" si="10"/>
        <v>116.1</v>
      </c>
      <c r="AO55" s="125">
        <f t="shared" si="11"/>
        <v>7.2562499999999996</v>
      </c>
    </row>
    <row r="56" spans="1:41" x14ac:dyDescent="0.2">
      <c r="A56" s="154" t="s">
        <v>153</v>
      </c>
      <c r="B56" s="50" t="s">
        <v>132</v>
      </c>
      <c r="C56" s="50" t="s">
        <v>122</v>
      </c>
      <c r="D56" s="50">
        <v>12</v>
      </c>
      <c r="E56" s="136"/>
      <c r="F56" s="52"/>
      <c r="G56" s="66">
        <v>89</v>
      </c>
      <c r="H56" s="88">
        <f t="shared" si="6"/>
        <v>0</v>
      </c>
      <c r="I56" s="66">
        <f t="shared" si="7"/>
        <v>89</v>
      </c>
      <c r="J56" s="66">
        <v>48</v>
      </c>
      <c r="K56" s="88">
        <f t="shared" si="8"/>
        <v>0</v>
      </c>
      <c r="L56" s="66">
        <v>48</v>
      </c>
      <c r="M56" s="66">
        <v>20</v>
      </c>
      <c r="N56" s="88">
        <f t="shared" si="9"/>
        <v>0</v>
      </c>
      <c r="O56" s="66">
        <v>20</v>
      </c>
      <c r="P56" s="153">
        <v>0.96</v>
      </c>
      <c r="Q56" s="141">
        <v>16</v>
      </c>
      <c r="R56" s="141"/>
      <c r="S56" s="116">
        <v>0</v>
      </c>
      <c r="T56" s="66">
        <v>0</v>
      </c>
      <c r="U56" s="66">
        <v>0</v>
      </c>
      <c r="V56" s="66">
        <v>0</v>
      </c>
      <c r="W56" s="66">
        <v>0</v>
      </c>
      <c r="X56" s="66">
        <v>0</v>
      </c>
      <c r="Y56" s="66">
        <v>0</v>
      </c>
      <c r="Z56" s="116">
        <v>5.9</v>
      </c>
      <c r="AA56" s="66">
        <v>33.4</v>
      </c>
      <c r="AB56" s="66">
        <v>0</v>
      </c>
      <c r="AC56" s="66">
        <v>1</v>
      </c>
      <c r="AD56" s="66">
        <v>96.5</v>
      </c>
      <c r="AE56" s="66">
        <v>61.9</v>
      </c>
      <c r="AF56" s="66">
        <v>983</v>
      </c>
      <c r="AG56" s="66">
        <v>5.9</v>
      </c>
      <c r="AH56" s="66">
        <v>41.2</v>
      </c>
      <c r="AI56" s="116">
        <v>0</v>
      </c>
      <c r="AJ56" s="66">
        <v>0</v>
      </c>
      <c r="AK56" s="118">
        <v>0</v>
      </c>
      <c r="AL56" s="66">
        <v>0.9</v>
      </c>
      <c r="AM56" s="119">
        <v>0.9</v>
      </c>
      <c r="AN56" s="120">
        <f t="shared" si="10"/>
        <v>135.24</v>
      </c>
      <c r="AO56" s="125">
        <f t="shared" si="11"/>
        <v>8.4525000000000006</v>
      </c>
    </row>
    <row r="57" spans="1:41" x14ac:dyDescent="0.2">
      <c r="A57" s="154" t="s">
        <v>169</v>
      </c>
      <c r="B57" s="50" t="s">
        <v>158</v>
      </c>
      <c r="C57" s="50" t="s">
        <v>14</v>
      </c>
      <c r="D57" s="50">
        <v>6</v>
      </c>
      <c r="E57" s="136"/>
      <c r="F57" s="52"/>
      <c r="G57" s="66">
        <v>15</v>
      </c>
      <c r="H57" s="88">
        <f t="shared" si="6"/>
        <v>0</v>
      </c>
      <c r="I57" s="66">
        <f t="shared" si="7"/>
        <v>15</v>
      </c>
      <c r="J57" s="66">
        <v>67</v>
      </c>
      <c r="K57" s="88">
        <f t="shared" si="8"/>
        <v>0</v>
      </c>
      <c r="L57" s="66">
        <v>67</v>
      </c>
      <c r="M57" s="66">
        <v>50</v>
      </c>
      <c r="N57" s="88">
        <f t="shared" si="9"/>
        <v>0</v>
      </c>
      <c r="O57" s="66">
        <v>50</v>
      </c>
      <c r="P57" s="153">
        <v>0.99</v>
      </c>
      <c r="Q57" s="141">
        <v>16</v>
      </c>
      <c r="R57" s="141"/>
      <c r="S57" s="116">
        <v>379</v>
      </c>
      <c r="T57" s="66">
        <v>163</v>
      </c>
      <c r="U57" s="66">
        <v>4341</v>
      </c>
      <c r="V57" s="66">
        <v>29.1</v>
      </c>
      <c r="W57" s="66">
        <v>11.8</v>
      </c>
      <c r="X57" s="66">
        <v>22.6</v>
      </c>
      <c r="Y57" s="66">
        <v>199</v>
      </c>
      <c r="Z57" s="116">
        <v>5</v>
      </c>
      <c r="AA57" s="66">
        <v>13.1</v>
      </c>
      <c r="AB57" s="66">
        <v>1</v>
      </c>
      <c r="AC57" s="66">
        <v>0</v>
      </c>
      <c r="AD57" s="66">
        <v>0</v>
      </c>
      <c r="AE57" s="66">
        <v>0</v>
      </c>
      <c r="AF57" s="66">
        <v>0</v>
      </c>
      <c r="AG57" s="66">
        <v>0</v>
      </c>
      <c r="AH57" s="66">
        <v>0</v>
      </c>
      <c r="AI57" s="116">
        <v>0</v>
      </c>
      <c r="AJ57" s="66">
        <v>0</v>
      </c>
      <c r="AK57" s="118">
        <v>1</v>
      </c>
      <c r="AL57" s="66">
        <v>4.9000000000000004</v>
      </c>
      <c r="AM57" s="119">
        <v>2</v>
      </c>
      <c r="AN57" s="120">
        <f t="shared" si="10"/>
        <v>283.54999999999995</v>
      </c>
      <c r="AO57" s="125">
        <f t="shared" si="11"/>
        <v>17.721874999999997</v>
      </c>
    </row>
    <row r="58" spans="1:41" x14ac:dyDescent="0.2">
      <c r="A58" s="154" t="s">
        <v>136</v>
      </c>
      <c r="B58" s="50" t="s">
        <v>129</v>
      </c>
      <c r="C58" s="50" t="s">
        <v>438</v>
      </c>
      <c r="D58" s="50">
        <v>11</v>
      </c>
      <c r="E58" s="136"/>
      <c r="F58" s="52"/>
      <c r="G58" s="66">
        <v>57</v>
      </c>
      <c r="H58" s="88">
        <f t="shared" si="6"/>
        <v>0</v>
      </c>
      <c r="I58" s="66">
        <f t="shared" si="7"/>
        <v>57</v>
      </c>
      <c r="J58" s="66">
        <v>33</v>
      </c>
      <c r="K58" s="88">
        <f t="shared" si="8"/>
        <v>0</v>
      </c>
      <c r="L58" s="66">
        <v>33</v>
      </c>
      <c r="M58" s="66">
        <v>6</v>
      </c>
      <c r="N58" s="88">
        <f t="shared" si="9"/>
        <v>0</v>
      </c>
      <c r="O58" s="66">
        <v>6</v>
      </c>
      <c r="P58" s="153">
        <v>0.98</v>
      </c>
      <c r="Q58" s="141">
        <v>16</v>
      </c>
      <c r="R58" s="141"/>
      <c r="S58" s="116">
        <v>0</v>
      </c>
      <c r="T58" s="66">
        <v>0</v>
      </c>
      <c r="U58" s="66">
        <v>0</v>
      </c>
      <c r="V58" s="66">
        <v>0</v>
      </c>
      <c r="W58" s="66">
        <v>0</v>
      </c>
      <c r="X58" s="66">
        <v>0</v>
      </c>
      <c r="Y58" s="66">
        <v>0</v>
      </c>
      <c r="Z58" s="116">
        <v>258</v>
      </c>
      <c r="AA58" s="66">
        <v>1068</v>
      </c>
      <c r="AB58" s="66">
        <v>6.5</v>
      </c>
      <c r="AC58" s="66">
        <v>54</v>
      </c>
      <c r="AD58" s="66">
        <v>48.6</v>
      </c>
      <c r="AE58" s="66">
        <v>38.9</v>
      </c>
      <c r="AF58" s="66">
        <v>342</v>
      </c>
      <c r="AG58" s="66">
        <v>0</v>
      </c>
      <c r="AH58" s="66">
        <v>20.5</v>
      </c>
      <c r="AI58" s="116">
        <v>0</v>
      </c>
      <c r="AJ58" s="66">
        <v>0</v>
      </c>
      <c r="AK58" s="118">
        <v>1.1000000000000001</v>
      </c>
      <c r="AL58" s="66">
        <v>4.5</v>
      </c>
      <c r="AM58" s="119">
        <v>1.1000000000000001</v>
      </c>
      <c r="AN58" s="120">
        <f t="shared" si="10"/>
        <v>180</v>
      </c>
      <c r="AO58" s="125">
        <f t="shared" si="11"/>
        <v>11.25</v>
      </c>
    </row>
    <row r="59" spans="1:41" x14ac:dyDescent="0.2">
      <c r="A59" s="154" t="s">
        <v>242</v>
      </c>
      <c r="B59" s="50" t="s">
        <v>132</v>
      </c>
      <c r="C59" s="50" t="s">
        <v>433</v>
      </c>
      <c r="D59" s="50">
        <v>6</v>
      </c>
      <c r="E59" s="136"/>
      <c r="F59" s="52"/>
      <c r="G59" s="66">
        <v>66</v>
      </c>
      <c r="H59" s="88">
        <f t="shared" si="6"/>
        <v>0</v>
      </c>
      <c r="I59" s="66">
        <f t="shared" si="7"/>
        <v>66</v>
      </c>
      <c r="J59" s="66">
        <v>45</v>
      </c>
      <c r="K59" s="88">
        <f t="shared" si="8"/>
        <v>0</v>
      </c>
      <c r="L59" s="66">
        <v>45</v>
      </c>
      <c r="M59" s="66">
        <v>119</v>
      </c>
      <c r="N59" s="88">
        <f t="shared" si="9"/>
        <v>0</v>
      </c>
      <c r="O59" s="66">
        <v>119</v>
      </c>
      <c r="P59" s="153">
        <v>0.94</v>
      </c>
      <c r="Q59" s="141">
        <v>16</v>
      </c>
      <c r="R59" s="141"/>
      <c r="S59" s="116">
        <v>0</v>
      </c>
      <c r="T59" s="66">
        <v>0</v>
      </c>
      <c r="U59" s="66">
        <v>0</v>
      </c>
      <c r="V59" s="66">
        <v>0</v>
      </c>
      <c r="W59" s="66">
        <v>0</v>
      </c>
      <c r="X59" s="66">
        <v>0</v>
      </c>
      <c r="Y59" s="66">
        <v>0</v>
      </c>
      <c r="Z59" s="116">
        <v>0</v>
      </c>
      <c r="AA59" s="66">
        <v>0</v>
      </c>
      <c r="AB59" s="66">
        <v>0</v>
      </c>
      <c r="AC59" s="66">
        <v>0</v>
      </c>
      <c r="AD59" s="66">
        <v>112</v>
      </c>
      <c r="AE59" s="66">
        <v>67.3</v>
      </c>
      <c r="AF59" s="66">
        <v>1070</v>
      </c>
      <c r="AG59" s="66">
        <v>7.1</v>
      </c>
      <c r="AH59" s="66">
        <v>44.9</v>
      </c>
      <c r="AI59" s="116">
        <v>0</v>
      </c>
      <c r="AJ59" s="66">
        <v>0</v>
      </c>
      <c r="AK59" s="118">
        <v>0</v>
      </c>
      <c r="AL59" s="66">
        <v>1</v>
      </c>
      <c r="AM59" s="119">
        <v>1</v>
      </c>
      <c r="AN59" s="120">
        <f t="shared" si="10"/>
        <v>147.6</v>
      </c>
      <c r="AO59" s="125">
        <f t="shared" si="11"/>
        <v>9.2249999999999996</v>
      </c>
    </row>
    <row r="60" spans="1:41" x14ac:dyDescent="0.2">
      <c r="A60" s="154" t="s">
        <v>294</v>
      </c>
      <c r="B60" s="50" t="s">
        <v>129</v>
      </c>
      <c r="C60" s="50" t="s">
        <v>436</v>
      </c>
      <c r="D60" s="50">
        <v>8</v>
      </c>
      <c r="E60" s="136"/>
      <c r="F60" s="52"/>
      <c r="G60" s="66">
        <v>71</v>
      </c>
      <c r="H60" s="88">
        <f t="shared" si="6"/>
        <v>0</v>
      </c>
      <c r="I60" s="66">
        <f t="shared" si="7"/>
        <v>71</v>
      </c>
      <c r="J60" s="66">
        <v>53</v>
      </c>
      <c r="K60" s="88">
        <f t="shared" si="8"/>
        <v>0</v>
      </c>
      <c r="L60" s="66">
        <v>53</v>
      </c>
      <c r="M60" s="66">
        <v>188</v>
      </c>
      <c r="N60" s="88">
        <f t="shared" si="9"/>
        <v>0</v>
      </c>
      <c r="O60" s="66">
        <v>188</v>
      </c>
      <c r="P60" s="153">
        <v>0.92</v>
      </c>
      <c r="Q60" s="141">
        <v>16</v>
      </c>
      <c r="R60" s="141"/>
      <c r="S60" s="116">
        <v>0</v>
      </c>
      <c r="T60" s="66">
        <v>0</v>
      </c>
      <c r="U60" s="66">
        <v>0</v>
      </c>
      <c r="V60" s="66">
        <v>0</v>
      </c>
      <c r="W60" s="66">
        <v>0</v>
      </c>
      <c r="X60" s="66">
        <v>0</v>
      </c>
      <c r="Y60" s="66">
        <v>0</v>
      </c>
      <c r="Z60" s="116">
        <v>176</v>
      </c>
      <c r="AA60" s="66">
        <v>796</v>
      </c>
      <c r="AB60" s="66">
        <v>6</v>
      </c>
      <c r="AC60" s="66">
        <v>39.799999999999997</v>
      </c>
      <c r="AD60" s="66">
        <v>48.7</v>
      </c>
      <c r="AE60" s="66">
        <v>38.799999999999997</v>
      </c>
      <c r="AF60" s="66">
        <v>309</v>
      </c>
      <c r="AG60" s="66">
        <v>2</v>
      </c>
      <c r="AH60" s="66">
        <v>19.899999999999999</v>
      </c>
      <c r="AI60" s="116">
        <v>0</v>
      </c>
      <c r="AJ60" s="66">
        <v>0</v>
      </c>
      <c r="AK60" s="118">
        <v>0</v>
      </c>
      <c r="AL60" s="66">
        <v>1</v>
      </c>
      <c r="AM60" s="119">
        <v>0</v>
      </c>
      <c r="AN60" s="120">
        <f t="shared" si="10"/>
        <v>158.5</v>
      </c>
      <c r="AO60" s="125">
        <f t="shared" si="11"/>
        <v>9.90625</v>
      </c>
    </row>
    <row r="61" spans="1:41" x14ac:dyDescent="0.2">
      <c r="A61" s="154" t="s">
        <v>471</v>
      </c>
      <c r="B61" s="50" t="s">
        <v>129</v>
      </c>
      <c r="C61" s="50" t="s">
        <v>452</v>
      </c>
      <c r="D61" s="50">
        <v>10</v>
      </c>
      <c r="E61" s="136"/>
      <c r="F61" s="52"/>
      <c r="G61" s="66">
        <v>101</v>
      </c>
      <c r="H61" s="88">
        <f t="shared" si="6"/>
        <v>0</v>
      </c>
      <c r="I61" s="66">
        <f t="shared" si="7"/>
        <v>101</v>
      </c>
      <c r="J61" s="66">
        <v>47</v>
      </c>
      <c r="K61" s="88">
        <f t="shared" si="8"/>
        <v>0</v>
      </c>
      <c r="L61" s="66">
        <v>47</v>
      </c>
      <c r="M61" s="66">
        <v>300</v>
      </c>
      <c r="N61" s="88">
        <f t="shared" si="9"/>
        <v>0</v>
      </c>
      <c r="O61" s="66">
        <v>300</v>
      </c>
      <c r="P61" s="153">
        <v>0.88</v>
      </c>
      <c r="Q61" s="141">
        <v>16</v>
      </c>
      <c r="R61" s="141"/>
      <c r="S61" s="116">
        <v>0</v>
      </c>
      <c r="T61" s="66">
        <v>0</v>
      </c>
      <c r="U61" s="66">
        <v>0</v>
      </c>
      <c r="V61" s="66">
        <v>0</v>
      </c>
      <c r="W61" s="66">
        <v>0</v>
      </c>
      <c r="X61" s="66">
        <v>0</v>
      </c>
      <c r="Y61" s="66">
        <v>0</v>
      </c>
      <c r="Z61" s="116">
        <v>190</v>
      </c>
      <c r="AA61" s="66">
        <v>795</v>
      </c>
      <c r="AB61" s="66">
        <v>5</v>
      </c>
      <c r="AC61" s="66">
        <v>40</v>
      </c>
      <c r="AD61" s="66">
        <v>41</v>
      </c>
      <c r="AE61" s="66">
        <v>30</v>
      </c>
      <c r="AF61" s="66">
        <v>261</v>
      </c>
      <c r="AG61" s="66">
        <v>1</v>
      </c>
      <c r="AH61" s="66">
        <v>17</v>
      </c>
      <c r="AI61" s="116">
        <v>0</v>
      </c>
      <c r="AJ61" s="66">
        <v>0</v>
      </c>
      <c r="AK61" s="118">
        <v>0</v>
      </c>
      <c r="AL61" s="66">
        <v>1</v>
      </c>
      <c r="AM61" s="119">
        <v>1</v>
      </c>
      <c r="AN61" s="120">
        <f t="shared" si="10"/>
        <v>139.6</v>
      </c>
      <c r="AO61" s="125">
        <f t="shared" si="11"/>
        <v>8.7249999999999996</v>
      </c>
    </row>
    <row r="62" spans="1:41" x14ac:dyDescent="0.2">
      <c r="A62" s="154" t="s">
        <v>149</v>
      </c>
      <c r="B62" s="50" t="s">
        <v>129</v>
      </c>
      <c r="C62" s="50" t="s">
        <v>449</v>
      </c>
      <c r="D62" s="50">
        <v>10</v>
      </c>
      <c r="E62" s="136"/>
      <c r="F62" s="52"/>
      <c r="G62" s="66">
        <v>87</v>
      </c>
      <c r="H62" s="88">
        <f t="shared" si="6"/>
        <v>0</v>
      </c>
      <c r="I62" s="66">
        <f t="shared" si="7"/>
        <v>87</v>
      </c>
      <c r="J62" s="66">
        <v>44</v>
      </c>
      <c r="K62" s="88">
        <f t="shared" si="8"/>
        <v>0</v>
      </c>
      <c r="L62" s="66">
        <v>44</v>
      </c>
      <c r="M62" s="66">
        <v>32</v>
      </c>
      <c r="N62" s="88">
        <f t="shared" si="9"/>
        <v>0</v>
      </c>
      <c r="O62" s="66">
        <v>32</v>
      </c>
      <c r="P62" s="153">
        <v>0.92</v>
      </c>
      <c r="Q62" s="141">
        <v>16</v>
      </c>
      <c r="R62" s="141"/>
      <c r="S62" s="116">
        <v>0</v>
      </c>
      <c r="T62" s="66">
        <v>0</v>
      </c>
      <c r="U62" s="66">
        <v>0</v>
      </c>
      <c r="V62" s="66">
        <v>0</v>
      </c>
      <c r="W62" s="66">
        <v>0</v>
      </c>
      <c r="X62" s="66">
        <v>0</v>
      </c>
      <c r="Y62" s="66">
        <v>0</v>
      </c>
      <c r="Z62" s="116">
        <v>194</v>
      </c>
      <c r="AA62" s="66">
        <v>834</v>
      </c>
      <c r="AB62" s="66">
        <v>5.0999999999999996</v>
      </c>
      <c r="AC62" s="66">
        <v>42.1</v>
      </c>
      <c r="AD62" s="66">
        <v>42.1</v>
      </c>
      <c r="AE62" s="66">
        <v>33.9</v>
      </c>
      <c r="AF62" s="66">
        <v>296</v>
      </c>
      <c r="AG62" s="66">
        <v>1</v>
      </c>
      <c r="AH62" s="66">
        <v>17.399999999999999</v>
      </c>
      <c r="AI62" s="116">
        <v>0</v>
      </c>
      <c r="AJ62" s="66">
        <v>0</v>
      </c>
      <c r="AK62" s="118">
        <v>0</v>
      </c>
      <c r="AL62" s="66">
        <v>1</v>
      </c>
      <c r="AM62" s="119">
        <v>0</v>
      </c>
      <c r="AN62" s="120">
        <f t="shared" si="10"/>
        <v>149.6</v>
      </c>
      <c r="AO62" s="125">
        <f t="shared" si="11"/>
        <v>9.35</v>
      </c>
    </row>
    <row r="63" spans="1:41" x14ac:dyDescent="0.2">
      <c r="A63" s="154" t="s">
        <v>167</v>
      </c>
      <c r="B63" s="50" t="s">
        <v>132</v>
      </c>
      <c r="C63" s="50" t="s">
        <v>16</v>
      </c>
      <c r="D63" s="50">
        <v>12</v>
      </c>
      <c r="E63" s="136"/>
      <c r="F63" s="52"/>
      <c r="G63" s="66">
        <v>124</v>
      </c>
      <c r="H63" s="88">
        <f t="shared" si="6"/>
        <v>0</v>
      </c>
      <c r="I63" s="66">
        <f t="shared" si="7"/>
        <v>124</v>
      </c>
      <c r="J63" s="66">
        <v>60</v>
      </c>
      <c r="K63" s="88">
        <f t="shared" si="8"/>
        <v>0</v>
      </c>
      <c r="L63" s="66">
        <v>60</v>
      </c>
      <c r="M63" s="66">
        <v>57</v>
      </c>
      <c r="N63" s="88">
        <f t="shared" si="9"/>
        <v>0</v>
      </c>
      <c r="O63" s="66">
        <v>57</v>
      </c>
      <c r="P63" s="153">
        <v>0.89</v>
      </c>
      <c r="Q63" s="141">
        <v>16</v>
      </c>
      <c r="R63" s="141"/>
      <c r="S63" s="116">
        <v>0</v>
      </c>
      <c r="T63" s="66">
        <v>0</v>
      </c>
      <c r="U63" s="66">
        <v>0</v>
      </c>
      <c r="V63" s="66">
        <v>0</v>
      </c>
      <c r="W63" s="66">
        <v>0</v>
      </c>
      <c r="X63" s="66">
        <v>0</v>
      </c>
      <c r="Y63" s="66">
        <v>0</v>
      </c>
      <c r="Z63" s="116">
        <v>3.9</v>
      </c>
      <c r="AA63" s="66">
        <v>24.4</v>
      </c>
      <c r="AB63" s="66">
        <v>0</v>
      </c>
      <c r="AC63" s="66">
        <v>1</v>
      </c>
      <c r="AD63" s="66">
        <v>96.5</v>
      </c>
      <c r="AE63" s="66">
        <v>57.5</v>
      </c>
      <c r="AF63" s="66">
        <v>823</v>
      </c>
      <c r="AG63" s="66">
        <v>5.8</v>
      </c>
      <c r="AH63" s="66">
        <v>38</v>
      </c>
      <c r="AI63" s="116">
        <v>0</v>
      </c>
      <c r="AJ63" s="66">
        <v>0</v>
      </c>
      <c r="AK63" s="118">
        <v>0</v>
      </c>
      <c r="AL63" s="66">
        <v>1</v>
      </c>
      <c r="AM63" s="119">
        <v>1</v>
      </c>
      <c r="AN63" s="120">
        <f t="shared" si="10"/>
        <v>117.53999999999999</v>
      </c>
      <c r="AO63" s="125">
        <f t="shared" si="11"/>
        <v>7.3462499999999995</v>
      </c>
    </row>
    <row r="64" spans="1:41" x14ac:dyDescent="0.2">
      <c r="A64" s="154" t="s">
        <v>290</v>
      </c>
      <c r="B64" s="50" t="s">
        <v>129</v>
      </c>
      <c r="C64" s="50" t="s">
        <v>13</v>
      </c>
      <c r="D64" s="50">
        <v>11</v>
      </c>
      <c r="E64" s="136" t="s">
        <v>439</v>
      </c>
      <c r="F64" s="52"/>
      <c r="G64" s="66">
        <v>183</v>
      </c>
      <c r="H64" s="88">
        <f t="shared" si="6"/>
        <v>0</v>
      </c>
      <c r="I64" s="66">
        <f t="shared" si="7"/>
        <v>183</v>
      </c>
      <c r="J64" s="66">
        <v>65</v>
      </c>
      <c r="K64" s="88">
        <f t="shared" si="8"/>
        <v>0</v>
      </c>
      <c r="L64" s="66">
        <v>65</v>
      </c>
      <c r="M64" s="66">
        <v>131</v>
      </c>
      <c r="N64" s="88">
        <f t="shared" si="9"/>
        <v>0</v>
      </c>
      <c r="O64" s="66">
        <v>131</v>
      </c>
      <c r="P64" s="153">
        <v>0.84</v>
      </c>
      <c r="Q64" s="141">
        <v>16</v>
      </c>
      <c r="R64" s="141"/>
      <c r="S64" s="116">
        <v>0</v>
      </c>
      <c r="T64" s="66">
        <v>0</v>
      </c>
      <c r="U64" s="66">
        <v>0</v>
      </c>
      <c r="V64" s="66">
        <v>0</v>
      </c>
      <c r="W64" s="66">
        <v>0</v>
      </c>
      <c r="X64" s="66">
        <v>0</v>
      </c>
      <c r="Y64" s="66">
        <v>0</v>
      </c>
      <c r="Z64" s="116">
        <v>80</v>
      </c>
      <c r="AA64" s="66">
        <v>354</v>
      </c>
      <c r="AB64" s="66">
        <v>6.1</v>
      </c>
      <c r="AC64" s="66">
        <v>18.2</v>
      </c>
      <c r="AD64" s="66">
        <v>46</v>
      </c>
      <c r="AE64" s="66">
        <v>36.4</v>
      </c>
      <c r="AF64" s="66">
        <v>257</v>
      </c>
      <c r="AG64" s="66">
        <v>0.9</v>
      </c>
      <c r="AH64" s="66">
        <v>19.100000000000001</v>
      </c>
      <c r="AI64" s="116">
        <v>0</v>
      </c>
      <c r="AJ64" s="66">
        <v>0</v>
      </c>
      <c r="AK64" s="118">
        <v>0</v>
      </c>
      <c r="AL64" s="66">
        <v>0.8</v>
      </c>
      <c r="AM64" s="119">
        <v>0</v>
      </c>
      <c r="AN64" s="120">
        <f t="shared" si="10"/>
        <v>103.10000000000001</v>
      </c>
      <c r="AO64" s="125">
        <f t="shared" si="11"/>
        <v>6.4437500000000005</v>
      </c>
    </row>
    <row r="65" spans="1:41" x14ac:dyDescent="0.2">
      <c r="A65" s="154" t="s">
        <v>181</v>
      </c>
      <c r="B65" s="50" t="s">
        <v>129</v>
      </c>
      <c r="C65" s="50" t="s">
        <v>14</v>
      </c>
      <c r="D65" s="50">
        <v>6</v>
      </c>
      <c r="E65" s="136" t="s">
        <v>450</v>
      </c>
      <c r="F65" s="52"/>
      <c r="G65" s="66">
        <v>140</v>
      </c>
      <c r="H65" s="88">
        <f t="shared" si="6"/>
        <v>0</v>
      </c>
      <c r="I65" s="66">
        <f t="shared" si="7"/>
        <v>140</v>
      </c>
      <c r="J65" s="66">
        <v>52</v>
      </c>
      <c r="K65" s="88">
        <f t="shared" si="8"/>
        <v>0</v>
      </c>
      <c r="L65" s="66">
        <v>52</v>
      </c>
      <c r="M65" s="66">
        <v>54</v>
      </c>
      <c r="N65" s="88">
        <f t="shared" si="9"/>
        <v>0</v>
      </c>
      <c r="O65" s="66">
        <v>54</v>
      </c>
      <c r="P65" s="153">
        <v>0.91</v>
      </c>
      <c r="Q65" s="141">
        <v>16</v>
      </c>
      <c r="R65" s="141"/>
      <c r="S65" s="116">
        <v>0</v>
      </c>
      <c r="T65" s="66">
        <v>0</v>
      </c>
      <c r="U65" s="66">
        <v>0</v>
      </c>
      <c r="V65" s="66">
        <v>0</v>
      </c>
      <c r="W65" s="66">
        <v>0</v>
      </c>
      <c r="X65" s="66">
        <v>0</v>
      </c>
      <c r="Y65" s="66">
        <v>0</v>
      </c>
      <c r="Z65" s="116">
        <v>143</v>
      </c>
      <c r="AA65" s="66">
        <v>658</v>
      </c>
      <c r="AB65" s="66">
        <v>6.1</v>
      </c>
      <c r="AC65" s="66">
        <v>32.700000000000003</v>
      </c>
      <c r="AD65" s="66">
        <v>28.9</v>
      </c>
      <c r="AE65" s="66">
        <v>22.8</v>
      </c>
      <c r="AF65" s="66">
        <v>219</v>
      </c>
      <c r="AG65" s="66">
        <v>0.8</v>
      </c>
      <c r="AH65" s="66">
        <v>11.4</v>
      </c>
      <c r="AI65" s="116">
        <v>0</v>
      </c>
      <c r="AJ65" s="66">
        <v>0</v>
      </c>
      <c r="AK65" s="118">
        <v>0.8</v>
      </c>
      <c r="AL65" s="66">
        <v>2.2999999999999998</v>
      </c>
      <c r="AM65" s="119">
        <v>1.5</v>
      </c>
      <c r="AN65" s="120">
        <f t="shared" si="10"/>
        <v>127.69999999999999</v>
      </c>
      <c r="AO65" s="125">
        <f t="shared" si="11"/>
        <v>7.9812499999999993</v>
      </c>
    </row>
    <row r="66" spans="1:41" x14ac:dyDescent="0.2">
      <c r="A66" s="154" t="s">
        <v>189</v>
      </c>
      <c r="B66" s="50" t="s">
        <v>132</v>
      </c>
      <c r="C66" s="50" t="s">
        <v>432</v>
      </c>
      <c r="D66" s="50">
        <v>4</v>
      </c>
      <c r="E66" s="136" t="s">
        <v>439</v>
      </c>
      <c r="F66" s="52"/>
      <c r="G66" s="66">
        <v>103</v>
      </c>
      <c r="H66" s="88">
        <f t="shared" si="6"/>
        <v>0</v>
      </c>
      <c r="I66" s="66">
        <f t="shared" si="7"/>
        <v>103</v>
      </c>
      <c r="J66" s="66">
        <v>85</v>
      </c>
      <c r="K66" s="88">
        <f t="shared" si="8"/>
        <v>0</v>
      </c>
      <c r="L66" s="66">
        <v>85</v>
      </c>
      <c r="M66" s="66">
        <v>56</v>
      </c>
      <c r="N66" s="88">
        <f t="shared" si="9"/>
        <v>0</v>
      </c>
      <c r="O66" s="66">
        <v>56</v>
      </c>
      <c r="P66" s="153">
        <v>0.86</v>
      </c>
      <c r="Q66" s="141">
        <v>16</v>
      </c>
      <c r="R66" s="141"/>
      <c r="S66" s="116">
        <v>0</v>
      </c>
      <c r="T66" s="66">
        <v>0</v>
      </c>
      <c r="U66" s="66">
        <v>0</v>
      </c>
      <c r="V66" s="66">
        <v>0</v>
      </c>
      <c r="W66" s="66">
        <v>0</v>
      </c>
      <c r="X66" s="66">
        <v>0</v>
      </c>
      <c r="Y66" s="66">
        <v>0</v>
      </c>
      <c r="Z66" s="116">
        <v>4.9000000000000004</v>
      </c>
      <c r="AA66" s="66">
        <v>32.4</v>
      </c>
      <c r="AB66" s="66">
        <v>0</v>
      </c>
      <c r="AC66" s="66">
        <v>1</v>
      </c>
      <c r="AD66" s="66">
        <v>128</v>
      </c>
      <c r="AE66" s="66">
        <v>80.599999999999994</v>
      </c>
      <c r="AF66" s="66">
        <v>894</v>
      </c>
      <c r="AG66" s="66">
        <v>3</v>
      </c>
      <c r="AH66" s="66">
        <v>53.1</v>
      </c>
      <c r="AI66" s="116">
        <v>207</v>
      </c>
      <c r="AJ66" s="66">
        <v>1.1000000000000001</v>
      </c>
      <c r="AK66" s="118">
        <v>0</v>
      </c>
      <c r="AL66" s="66">
        <v>2</v>
      </c>
      <c r="AM66" s="119">
        <v>1</v>
      </c>
      <c r="AN66" s="120">
        <f t="shared" si="10"/>
        <v>115.24</v>
      </c>
      <c r="AO66" s="125">
        <f t="shared" si="11"/>
        <v>7.2024999999999997</v>
      </c>
    </row>
    <row r="67" spans="1:41" x14ac:dyDescent="0.2">
      <c r="A67" s="154" t="s">
        <v>270</v>
      </c>
      <c r="B67" s="50" t="s">
        <v>132</v>
      </c>
      <c r="C67" s="50" t="s">
        <v>122</v>
      </c>
      <c r="D67" s="50">
        <v>12</v>
      </c>
      <c r="E67" s="136"/>
      <c r="F67" s="52"/>
      <c r="G67" s="66">
        <v>77</v>
      </c>
      <c r="H67" s="88">
        <f t="shared" si="6"/>
        <v>0</v>
      </c>
      <c r="I67" s="66">
        <f t="shared" si="7"/>
        <v>77</v>
      </c>
      <c r="J67" s="66">
        <v>76</v>
      </c>
      <c r="K67" s="88">
        <f t="shared" si="8"/>
        <v>0</v>
      </c>
      <c r="L67" s="66">
        <v>76</v>
      </c>
      <c r="M67" s="66">
        <v>180</v>
      </c>
      <c r="N67" s="88">
        <f t="shared" si="9"/>
        <v>0</v>
      </c>
      <c r="O67" s="66">
        <v>180</v>
      </c>
      <c r="P67" s="153">
        <v>0.92</v>
      </c>
      <c r="Q67" s="141">
        <v>16</v>
      </c>
      <c r="R67" s="141"/>
      <c r="S67" s="116">
        <v>0</v>
      </c>
      <c r="T67" s="66">
        <v>0</v>
      </c>
      <c r="U67" s="66">
        <v>0</v>
      </c>
      <c r="V67" s="66">
        <v>0</v>
      </c>
      <c r="W67" s="66">
        <v>0</v>
      </c>
      <c r="X67" s="66">
        <v>0</v>
      </c>
      <c r="Y67" s="66">
        <v>0</v>
      </c>
      <c r="Z67" s="116">
        <v>4.2</v>
      </c>
      <c r="AA67" s="66">
        <v>22.2</v>
      </c>
      <c r="AB67" s="66">
        <v>0</v>
      </c>
      <c r="AC67" s="66">
        <v>1.1000000000000001</v>
      </c>
      <c r="AD67" s="66">
        <v>112</v>
      </c>
      <c r="AE67" s="66">
        <v>76</v>
      </c>
      <c r="AF67" s="66">
        <v>997</v>
      </c>
      <c r="AG67" s="66">
        <v>6.3</v>
      </c>
      <c r="AH67" s="66">
        <v>50.7</v>
      </c>
      <c r="AI67" s="116">
        <v>0</v>
      </c>
      <c r="AJ67" s="66">
        <v>0</v>
      </c>
      <c r="AK67" s="118">
        <v>0</v>
      </c>
      <c r="AL67" s="66">
        <v>1</v>
      </c>
      <c r="AM67" s="119">
        <v>1</v>
      </c>
      <c r="AN67" s="120">
        <f t="shared" si="10"/>
        <v>137.72</v>
      </c>
      <c r="AO67" s="125">
        <f t="shared" si="11"/>
        <v>8.6074999999999999</v>
      </c>
    </row>
    <row r="68" spans="1:41" x14ac:dyDescent="0.2">
      <c r="A68" s="154" t="s">
        <v>173</v>
      </c>
      <c r="B68" s="50" t="s">
        <v>132</v>
      </c>
      <c r="C68" s="50" t="s">
        <v>442</v>
      </c>
      <c r="D68" s="50">
        <v>10</v>
      </c>
      <c r="E68" s="136"/>
      <c r="F68" s="52"/>
      <c r="G68" s="66">
        <v>147</v>
      </c>
      <c r="H68" s="88">
        <f t="shared" si="6"/>
        <v>0</v>
      </c>
      <c r="I68" s="66">
        <f t="shared" si="7"/>
        <v>147</v>
      </c>
      <c r="J68" s="66">
        <v>61</v>
      </c>
      <c r="K68" s="88">
        <f t="shared" si="8"/>
        <v>0</v>
      </c>
      <c r="L68" s="66">
        <v>61</v>
      </c>
      <c r="M68" s="66">
        <v>36</v>
      </c>
      <c r="N68" s="88">
        <f t="shared" si="9"/>
        <v>0</v>
      </c>
      <c r="O68" s="66">
        <v>36</v>
      </c>
      <c r="P68" s="153">
        <v>0.91</v>
      </c>
      <c r="Q68" s="141">
        <v>16</v>
      </c>
      <c r="R68" s="141"/>
      <c r="S68" s="116">
        <v>0</v>
      </c>
      <c r="T68" s="66">
        <v>0</v>
      </c>
      <c r="U68" s="66">
        <v>0</v>
      </c>
      <c r="V68" s="66">
        <v>0</v>
      </c>
      <c r="W68" s="66">
        <v>0</v>
      </c>
      <c r="X68" s="66">
        <v>0</v>
      </c>
      <c r="Y68" s="66">
        <v>0</v>
      </c>
      <c r="Z68" s="116">
        <v>0</v>
      </c>
      <c r="AA68" s="66">
        <v>0</v>
      </c>
      <c r="AB68" s="66">
        <v>0</v>
      </c>
      <c r="AC68" s="66">
        <v>0</v>
      </c>
      <c r="AD68" s="66">
        <v>113</v>
      </c>
      <c r="AE68" s="66">
        <v>68.2</v>
      </c>
      <c r="AF68" s="66">
        <v>693</v>
      </c>
      <c r="AG68" s="66">
        <v>5.2</v>
      </c>
      <c r="AH68" s="66">
        <v>43.7</v>
      </c>
      <c r="AI68" s="116">
        <v>0</v>
      </c>
      <c r="AJ68" s="66">
        <v>0</v>
      </c>
      <c r="AK68" s="118">
        <v>1.8</v>
      </c>
      <c r="AL68" s="66">
        <v>0.9</v>
      </c>
      <c r="AM68" s="119">
        <v>0.9</v>
      </c>
      <c r="AN68" s="120">
        <f t="shared" si="10"/>
        <v>102.3</v>
      </c>
      <c r="AO68" s="125">
        <f t="shared" si="11"/>
        <v>6.3937499999999998</v>
      </c>
    </row>
    <row r="69" spans="1:41" x14ac:dyDescent="0.2">
      <c r="A69" s="154" t="s">
        <v>174</v>
      </c>
      <c r="B69" s="50" t="s">
        <v>160</v>
      </c>
      <c r="C69" s="50" t="s">
        <v>435</v>
      </c>
      <c r="D69" s="50">
        <v>4</v>
      </c>
      <c r="E69" s="136"/>
      <c r="F69" s="52"/>
      <c r="G69" s="66">
        <v>98</v>
      </c>
      <c r="H69" s="88">
        <f t="shared" ref="H69:H100" si="12">I69-G69</f>
        <v>0</v>
      </c>
      <c r="I69" s="66">
        <f t="shared" ref="I69:I100" si="13">G69</f>
        <v>98</v>
      </c>
      <c r="J69" s="66">
        <v>59</v>
      </c>
      <c r="K69" s="88">
        <f t="shared" ref="K69:K100" si="14">L69-J69</f>
        <v>0</v>
      </c>
      <c r="L69" s="66">
        <v>59</v>
      </c>
      <c r="M69" s="66">
        <v>46</v>
      </c>
      <c r="N69" s="88">
        <f t="shared" ref="N69:N100" si="15">O69-M69</f>
        <v>0</v>
      </c>
      <c r="O69" s="66">
        <v>46</v>
      </c>
      <c r="P69" s="153">
        <v>0.99</v>
      </c>
      <c r="Q69" s="141">
        <v>16</v>
      </c>
      <c r="R69" s="141"/>
      <c r="S69" s="116">
        <v>0</v>
      </c>
      <c r="T69" s="66">
        <v>0</v>
      </c>
      <c r="U69" s="66">
        <v>0</v>
      </c>
      <c r="V69" s="66">
        <v>0</v>
      </c>
      <c r="W69" s="66">
        <v>0</v>
      </c>
      <c r="X69" s="66">
        <v>0</v>
      </c>
      <c r="Y69" s="66">
        <v>0</v>
      </c>
      <c r="Z69" s="116">
        <v>0</v>
      </c>
      <c r="AA69" s="66">
        <v>0</v>
      </c>
      <c r="AB69" s="66">
        <v>0</v>
      </c>
      <c r="AC69" s="66">
        <v>0</v>
      </c>
      <c r="AD69" s="66">
        <v>112</v>
      </c>
      <c r="AE69" s="66">
        <v>75.599999999999994</v>
      </c>
      <c r="AF69" s="66">
        <v>908</v>
      </c>
      <c r="AG69" s="66">
        <v>5.2</v>
      </c>
      <c r="AH69" s="66">
        <v>52.8</v>
      </c>
      <c r="AI69" s="116">
        <v>0</v>
      </c>
      <c r="AJ69" s="66">
        <v>0</v>
      </c>
      <c r="AK69" s="118">
        <v>0</v>
      </c>
      <c r="AL69" s="66">
        <v>1</v>
      </c>
      <c r="AM69" s="119">
        <v>1</v>
      </c>
      <c r="AN69" s="120">
        <f t="shared" ref="AN69:AN100" si="16">IFERROR($S69*$S$2+$T69*$T$2+IF($U$2=0,0,$U69/$U$2)+$V69*$V$2+$W69*$W$2+$X69*$X$2+$Z69*$Z$2+IF($AA$2=0,0,$AA69/$AA$2)+$AB$2*$AB69+$AE69*$AE$2+IF($AF$2=0,0,$AF69/$AF$2)+$AG69*$AG$2+IF($AI$2=0,0,$AI69/$AI$2)+$AJ69*$AJ$2+$AK69*$AK$2+$AL69*$AL$2+$AM69*$AM$2,0)</f>
        <v>120</v>
      </c>
      <c r="AO69" s="125">
        <f t="shared" ref="AO69:AO100" si="17">IFERROR($AN69/$Q69,"-")</f>
        <v>7.5</v>
      </c>
    </row>
    <row r="70" spans="1:41" x14ac:dyDescent="0.2">
      <c r="A70" s="154" t="s">
        <v>185</v>
      </c>
      <c r="B70" s="50" t="s">
        <v>160</v>
      </c>
      <c r="C70" s="50" t="s">
        <v>15</v>
      </c>
      <c r="D70" s="50">
        <v>7</v>
      </c>
      <c r="E70" s="136"/>
      <c r="F70" s="52"/>
      <c r="G70" s="66">
        <v>83</v>
      </c>
      <c r="H70" s="88">
        <f t="shared" si="12"/>
        <v>0</v>
      </c>
      <c r="I70" s="66">
        <f t="shared" si="13"/>
        <v>83</v>
      </c>
      <c r="J70" s="66">
        <v>66</v>
      </c>
      <c r="K70" s="88">
        <f t="shared" si="14"/>
        <v>0</v>
      </c>
      <c r="L70" s="66">
        <v>66</v>
      </c>
      <c r="M70" s="66">
        <v>58</v>
      </c>
      <c r="N70" s="88">
        <f t="shared" si="15"/>
        <v>0</v>
      </c>
      <c r="O70" s="66">
        <v>58</v>
      </c>
      <c r="P70" s="153">
        <v>0.99</v>
      </c>
      <c r="Q70" s="141">
        <v>16</v>
      </c>
      <c r="R70" s="141"/>
      <c r="S70" s="116">
        <v>0</v>
      </c>
      <c r="T70" s="66">
        <v>0</v>
      </c>
      <c r="U70" s="66">
        <v>0</v>
      </c>
      <c r="V70" s="66">
        <v>0</v>
      </c>
      <c r="W70" s="66">
        <v>0</v>
      </c>
      <c r="X70" s="66">
        <v>0</v>
      </c>
      <c r="Y70" s="66">
        <v>0</v>
      </c>
      <c r="Z70" s="116">
        <v>0</v>
      </c>
      <c r="AA70" s="66">
        <v>0</v>
      </c>
      <c r="AB70" s="66">
        <v>0</v>
      </c>
      <c r="AC70" s="66">
        <v>0</v>
      </c>
      <c r="AD70" s="66">
        <v>95.6</v>
      </c>
      <c r="AE70" s="66">
        <v>63.7</v>
      </c>
      <c r="AF70" s="66">
        <v>783</v>
      </c>
      <c r="AG70" s="66">
        <v>10.4</v>
      </c>
      <c r="AH70" s="66">
        <v>45.1</v>
      </c>
      <c r="AI70" s="116">
        <v>0</v>
      </c>
      <c r="AJ70" s="66">
        <v>0</v>
      </c>
      <c r="AK70" s="118">
        <v>1.1000000000000001</v>
      </c>
      <c r="AL70" s="66">
        <v>1.1000000000000001</v>
      </c>
      <c r="AM70" s="119">
        <v>0</v>
      </c>
      <c r="AN70" s="120">
        <f t="shared" si="16"/>
        <v>142.89999999999998</v>
      </c>
      <c r="AO70" s="125">
        <f t="shared" si="17"/>
        <v>8.9312499999999986</v>
      </c>
    </row>
    <row r="71" spans="1:41" x14ac:dyDescent="0.2">
      <c r="A71" s="154" t="s">
        <v>295</v>
      </c>
      <c r="B71" s="50" t="s">
        <v>132</v>
      </c>
      <c r="C71" s="50" t="s">
        <v>13</v>
      </c>
      <c r="D71" s="50">
        <v>11</v>
      </c>
      <c r="E71" s="136"/>
      <c r="F71" s="52"/>
      <c r="G71" s="66">
        <v>94</v>
      </c>
      <c r="H71" s="88">
        <f t="shared" si="12"/>
        <v>0</v>
      </c>
      <c r="I71" s="66">
        <f t="shared" si="13"/>
        <v>94</v>
      </c>
      <c r="J71" s="66">
        <v>57</v>
      </c>
      <c r="K71" s="88">
        <f t="shared" si="14"/>
        <v>0</v>
      </c>
      <c r="L71" s="66">
        <v>57</v>
      </c>
      <c r="M71" s="66">
        <v>118</v>
      </c>
      <c r="N71" s="88">
        <f t="shared" si="15"/>
        <v>0</v>
      </c>
      <c r="O71" s="66">
        <v>118</v>
      </c>
      <c r="P71" s="153">
        <v>0.92</v>
      </c>
      <c r="Q71" s="141">
        <v>16</v>
      </c>
      <c r="R71" s="141"/>
      <c r="S71" s="116">
        <v>0</v>
      </c>
      <c r="T71" s="66">
        <v>0</v>
      </c>
      <c r="U71" s="66">
        <v>0</v>
      </c>
      <c r="V71" s="66">
        <v>0</v>
      </c>
      <c r="W71" s="66">
        <v>0</v>
      </c>
      <c r="X71" s="66">
        <v>0</v>
      </c>
      <c r="Y71" s="66">
        <v>0</v>
      </c>
      <c r="Z71" s="116">
        <v>1.9</v>
      </c>
      <c r="AA71" s="66">
        <v>12.4</v>
      </c>
      <c r="AB71" s="66">
        <v>0</v>
      </c>
      <c r="AC71" s="66">
        <v>0</v>
      </c>
      <c r="AD71" s="66">
        <v>99.8</v>
      </c>
      <c r="AE71" s="66">
        <v>65.900000000000006</v>
      </c>
      <c r="AF71" s="66">
        <v>884</v>
      </c>
      <c r="AG71" s="66">
        <v>6.7</v>
      </c>
      <c r="AH71" s="66">
        <v>43.9</v>
      </c>
      <c r="AI71" s="116">
        <v>0</v>
      </c>
      <c r="AJ71" s="66">
        <v>0</v>
      </c>
      <c r="AK71" s="118">
        <v>0</v>
      </c>
      <c r="AL71" s="66">
        <v>0.9</v>
      </c>
      <c r="AM71" s="119">
        <v>0.9</v>
      </c>
      <c r="AN71" s="120">
        <f t="shared" si="16"/>
        <v>128.04</v>
      </c>
      <c r="AO71" s="125">
        <f t="shared" si="17"/>
        <v>8.0024999999999995</v>
      </c>
    </row>
    <row r="72" spans="1:41" x14ac:dyDescent="0.2">
      <c r="A72" s="154" t="s">
        <v>168</v>
      </c>
      <c r="B72" s="50" t="s">
        <v>132</v>
      </c>
      <c r="C72" s="50" t="s">
        <v>444</v>
      </c>
      <c r="D72" s="50">
        <v>9</v>
      </c>
      <c r="E72" s="136" t="s">
        <v>429</v>
      </c>
      <c r="F72" s="52"/>
      <c r="G72" s="66">
        <v>58</v>
      </c>
      <c r="H72" s="88">
        <f t="shared" si="12"/>
        <v>0</v>
      </c>
      <c r="I72" s="66">
        <f t="shared" si="13"/>
        <v>58</v>
      </c>
      <c r="J72" s="66">
        <v>51</v>
      </c>
      <c r="K72" s="88">
        <f t="shared" si="14"/>
        <v>0</v>
      </c>
      <c r="L72" s="66">
        <v>51</v>
      </c>
      <c r="M72" s="66">
        <v>30</v>
      </c>
      <c r="N72" s="88">
        <f t="shared" si="15"/>
        <v>0</v>
      </c>
      <c r="O72" s="66">
        <v>30</v>
      </c>
      <c r="P72" s="153">
        <v>0.95</v>
      </c>
      <c r="Q72" s="141">
        <v>16</v>
      </c>
      <c r="R72" s="141"/>
      <c r="S72" s="116">
        <v>0</v>
      </c>
      <c r="T72" s="66">
        <v>0</v>
      </c>
      <c r="U72" s="66">
        <v>0</v>
      </c>
      <c r="V72" s="66">
        <v>0</v>
      </c>
      <c r="W72" s="66">
        <v>0</v>
      </c>
      <c r="X72" s="66">
        <v>0</v>
      </c>
      <c r="Y72" s="66">
        <v>0</v>
      </c>
      <c r="Z72" s="116">
        <v>0</v>
      </c>
      <c r="AA72" s="66">
        <v>0</v>
      </c>
      <c r="AB72" s="66">
        <v>0</v>
      </c>
      <c r="AC72" s="66">
        <v>0</v>
      </c>
      <c r="AD72" s="66">
        <v>127</v>
      </c>
      <c r="AE72" s="66">
        <v>71.3</v>
      </c>
      <c r="AF72" s="66">
        <v>1027</v>
      </c>
      <c r="AG72" s="66">
        <v>9.1</v>
      </c>
      <c r="AH72" s="66">
        <v>47.6</v>
      </c>
      <c r="AI72" s="116">
        <v>0</v>
      </c>
      <c r="AJ72" s="66">
        <v>0</v>
      </c>
      <c r="AK72" s="118">
        <v>3.3</v>
      </c>
      <c r="AL72" s="66">
        <v>1.1000000000000001</v>
      </c>
      <c r="AM72" s="119">
        <v>1.1000000000000001</v>
      </c>
      <c r="AN72" s="120">
        <f t="shared" si="16"/>
        <v>161.70000000000002</v>
      </c>
      <c r="AO72" s="125">
        <f t="shared" si="17"/>
        <v>10.106250000000001</v>
      </c>
    </row>
    <row r="73" spans="1:41" x14ac:dyDescent="0.2">
      <c r="A73" s="154" t="s">
        <v>288</v>
      </c>
      <c r="B73" s="50" t="s">
        <v>132</v>
      </c>
      <c r="C73" s="50" t="s">
        <v>12</v>
      </c>
      <c r="D73" s="50">
        <v>11</v>
      </c>
      <c r="E73" s="136"/>
      <c r="F73" s="52"/>
      <c r="G73" s="66">
        <v>93</v>
      </c>
      <c r="H73" s="88">
        <f t="shared" si="12"/>
        <v>0</v>
      </c>
      <c r="I73" s="66">
        <f t="shared" si="13"/>
        <v>93</v>
      </c>
      <c r="J73" s="66">
        <v>77</v>
      </c>
      <c r="K73" s="88">
        <f t="shared" si="14"/>
        <v>0</v>
      </c>
      <c r="L73" s="66">
        <v>77</v>
      </c>
      <c r="M73" s="66">
        <v>137</v>
      </c>
      <c r="N73" s="88">
        <f t="shared" si="15"/>
        <v>0</v>
      </c>
      <c r="O73" s="66">
        <v>137</v>
      </c>
      <c r="P73" s="153">
        <v>0.86</v>
      </c>
      <c r="Q73" s="141">
        <v>16</v>
      </c>
      <c r="R73" s="141"/>
      <c r="S73" s="116">
        <v>0</v>
      </c>
      <c r="T73" s="66">
        <v>0</v>
      </c>
      <c r="U73" s="66">
        <v>0</v>
      </c>
      <c r="V73" s="66">
        <v>0</v>
      </c>
      <c r="W73" s="66">
        <v>0</v>
      </c>
      <c r="X73" s="66">
        <v>0</v>
      </c>
      <c r="Y73" s="66">
        <v>0</v>
      </c>
      <c r="Z73" s="116">
        <v>5.0999999999999996</v>
      </c>
      <c r="AA73" s="66">
        <v>31.5</v>
      </c>
      <c r="AB73" s="66">
        <v>0</v>
      </c>
      <c r="AC73" s="66">
        <v>1</v>
      </c>
      <c r="AD73" s="66">
        <v>112</v>
      </c>
      <c r="AE73" s="66">
        <v>62.9</v>
      </c>
      <c r="AF73" s="66">
        <v>924</v>
      </c>
      <c r="AG73" s="66">
        <v>6.1</v>
      </c>
      <c r="AH73" s="66">
        <v>41.6</v>
      </c>
      <c r="AI73" s="116">
        <v>0</v>
      </c>
      <c r="AJ73" s="66">
        <v>0</v>
      </c>
      <c r="AK73" s="118">
        <v>0</v>
      </c>
      <c r="AL73" s="66">
        <v>1</v>
      </c>
      <c r="AM73" s="119">
        <v>1</v>
      </c>
      <c r="AN73" s="120">
        <f t="shared" si="16"/>
        <v>130.15</v>
      </c>
      <c r="AO73" s="125">
        <f t="shared" si="17"/>
        <v>8.1343750000000004</v>
      </c>
    </row>
    <row r="74" spans="1:41" x14ac:dyDescent="0.2">
      <c r="A74" s="154" t="s">
        <v>228</v>
      </c>
      <c r="B74" s="50" t="s">
        <v>158</v>
      </c>
      <c r="C74" s="50" t="s">
        <v>433</v>
      </c>
      <c r="D74" s="50">
        <v>6</v>
      </c>
      <c r="E74" s="136"/>
      <c r="F74" s="52"/>
      <c r="G74" s="66">
        <v>19</v>
      </c>
      <c r="H74" s="88">
        <f t="shared" si="12"/>
        <v>0</v>
      </c>
      <c r="I74" s="66">
        <f t="shared" si="13"/>
        <v>19</v>
      </c>
      <c r="J74" s="66">
        <v>90</v>
      </c>
      <c r="K74" s="88">
        <f t="shared" si="14"/>
        <v>0</v>
      </c>
      <c r="L74" s="66">
        <v>90</v>
      </c>
      <c r="M74" s="66">
        <v>107</v>
      </c>
      <c r="N74" s="88">
        <f t="shared" si="15"/>
        <v>0</v>
      </c>
      <c r="O74" s="66">
        <v>107</v>
      </c>
      <c r="P74" s="153">
        <v>0.94</v>
      </c>
      <c r="Q74" s="141">
        <v>16</v>
      </c>
      <c r="R74" s="141"/>
      <c r="S74" s="116">
        <v>373</v>
      </c>
      <c r="T74" s="66">
        <v>203</v>
      </c>
      <c r="U74" s="66">
        <v>4269</v>
      </c>
      <c r="V74" s="66">
        <v>26.7</v>
      </c>
      <c r="W74" s="66">
        <v>12</v>
      </c>
      <c r="X74" s="66">
        <v>29</v>
      </c>
      <c r="Y74" s="66">
        <v>206</v>
      </c>
      <c r="Z74" s="116">
        <v>19.8</v>
      </c>
      <c r="AA74" s="66">
        <v>97</v>
      </c>
      <c r="AB74" s="66">
        <v>1</v>
      </c>
      <c r="AC74" s="66">
        <v>5</v>
      </c>
      <c r="AD74" s="66">
        <v>0</v>
      </c>
      <c r="AE74" s="66">
        <v>0</v>
      </c>
      <c r="AF74" s="66">
        <v>0</v>
      </c>
      <c r="AG74" s="66">
        <v>0</v>
      </c>
      <c r="AH74" s="66">
        <v>0</v>
      </c>
      <c r="AI74" s="116">
        <v>0</v>
      </c>
      <c r="AJ74" s="66">
        <v>0</v>
      </c>
      <c r="AK74" s="118">
        <v>1</v>
      </c>
      <c r="AL74" s="66">
        <v>8</v>
      </c>
      <c r="AM74" s="119">
        <v>3</v>
      </c>
      <c r="AN74" s="120">
        <f t="shared" si="16"/>
        <v>277.26</v>
      </c>
      <c r="AO74" s="125">
        <f t="shared" si="17"/>
        <v>17.328749999999999</v>
      </c>
    </row>
    <row r="75" spans="1:41" x14ac:dyDescent="0.2">
      <c r="A75" s="154" t="s">
        <v>210</v>
      </c>
      <c r="B75" s="50" t="s">
        <v>158</v>
      </c>
      <c r="C75" s="50" t="s">
        <v>446</v>
      </c>
      <c r="D75" s="50">
        <v>10</v>
      </c>
      <c r="E75" s="136"/>
      <c r="F75" s="52"/>
      <c r="G75" s="66">
        <v>7</v>
      </c>
      <c r="H75" s="88">
        <f t="shared" si="12"/>
        <v>0</v>
      </c>
      <c r="I75" s="66">
        <f t="shared" si="13"/>
        <v>7</v>
      </c>
      <c r="J75" s="66">
        <v>84</v>
      </c>
      <c r="K75" s="88">
        <f t="shared" si="14"/>
        <v>0</v>
      </c>
      <c r="L75" s="66">
        <v>84</v>
      </c>
      <c r="M75" s="66">
        <v>77</v>
      </c>
      <c r="N75" s="88">
        <f t="shared" si="15"/>
        <v>0</v>
      </c>
      <c r="O75" s="66">
        <v>77</v>
      </c>
      <c r="P75" s="153">
        <v>0.96</v>
      </c>
      <c r="Q75" s="141">
        <v>16</v>
      </c>
      <c r="R75" s="141"/>
      <c r="S75" s="116">
        <v>371</v>
      </c>
      <c r="T75" s="66">
        <v>188</v>
      </c>
      <c r="U75" s="66">
        <v>4441</v>
      </c>
      <c r="V75" s="66">
        <v>30.1</v>
      </c>
      <c r="W75" s="66">
        <v>12.5</v>
      </c>
      <c r="X75" s="66">
        <v>28.2</v>
      </c>
      <c r="Y75" s="66">
        <v>206</v>
      </c>
      <c r="Z75" s="116">
        <v>31.2</v>
      </c>
      <c r="AA75" s="66">
        <v>156</v>
      </c>
      <c r="AB75" s="66">
        <v>1.1000000000000001</v>
      </c>
      <c r="AC75" s="66">
        <v>7.5</v>
      </c>
      <c r="AD75" s="66">
        <v>0</v>
      </c>
      <c r="AE75" s="66">
        <v>0</v>
      </c>
      <c r="AF75" s="66">
        <v>0</v>
      </c>
      <c r="AG75" s="66">
        <v>0</v>
      </c>
      <c r="AH75" s="66">
        <v>0</v>
      </c>
      <c r="AI75" s="116">
        <v>0</v>
      </c>
      <c r="AJ75" s="66">
        <v>0</v>
      </c>
      <c r="AK75" s="118">
        <v>1</v>
      </c>
      <c r="AL75" s="66">
        <v>9.4</v>
      </c>
      <c r="AM75" s="119">
        <v>4.2</v>
      </c>
      <c r="AN75" s="120">
        <f t="shared" si="16"/>
        <v>301.34000000000003</v>
      </c>
      <c r="AO75" s="125">
        <f t="shared" si="17"/>
        <v>18.833750000000002</v>
      </c>
    </row>
    <row r="76" spans="1:41" x14ac:dyDescent="0.2">
      <c r="A76" s="154" t="s">
        <v>247</v>
      </c>
      <c r="B76" s="50" t="s">
        <v>158</v>
      </c>
      <c r="C76" s="50" t="s">
        <v>444</v>
      </c>
      <c r="D76" s="50">
        <v>9</v>
      </c>
      <c r="E76" s="136" t="s">
        <v>439</v>
      </c>
      <c r="F76" s="52"/>
      <c r="G76" s="66">
        <v>6</v>
      </c>
      <c r="H76" s="88">
        <f t="shared" si="12"/>
        <v>0</v>
      </c>
      <c r="I76" s="66">
        <f t="shared" si="13"/>
        <v>6</v>
      </c>
      <c r="J76" s="66">
        <v>81</v>
      </c>
      <c r="K76" s="88">
        <f t="shared" si="14"/>
        <v>0</v>
      </c>
      <c r="L76" s="66">
        <v>81</v>
      </c>
      <c r="M76" s="66">
        <v>136</v>
      </c>
      <c r="N76" s="88">
        <f t="shared" si="15"/>
        <v>0</v>
      </c>
      <c r="O76" s="66">
        <v>136</v>
      </c>
      <c r="P76" s="153">
        <v>0.98</v>
      </c>
      <c r="Q76" s="141">
        <v>16</v>
      </c>
      <c r="R76" s="141"/>
      <c r="S76" s="116">
        <v>344</v>
      </c>
      <c r="T76" s="66">
        <v>198</v>
      </c>
      <c r="U76" s="66">
        <v>4131</v>
      </c>
      <c r="V76" s="66">
        <v>30.2</v>
      </c>
      <c r="W76" s="66">
        <v>9.5</v>
      </c>
      <c r="X76" s="66">
        <v>27.3</v>
      </c>
      <c r="Y76" s="66">
        <v>200</v>
      </c>
      <c r="Z76" s="116">
        <v>58.2</v>
      </c>
      <c r="AA76" s="66">
        <v>291</v>
      </c>
      <c r="AB76" s="66">
        <v>1.1000000000000001</v>
      </c>
      <c r="AC76" s="66">
        <v>25.9</v>
      </c>
      <c r="AD76" s="66">
        <v>0</v>
      </c>
      <c r="AE76" s="66">
        <v>0</v>
      </c>
      <c r="AF76" s="66">
        <v>0</v>
      </c>
      <c r="AG76" s="66">
        <v>0</v>
      </c>
      <c r="AH76" s="66">
        <v>0</v>
      </c>
      <c r="AI76" s="116">
        <v>0</v>
      </c>
      <c r="AJ76" s="66">
        <v>0</v>
      </c>
      <c r="AK76" s="118">
        <v>4.2</v>
      </c>
      <c r="AL76" s="66">
        <v>8.4</v>
      </c>
      <c r="AM76" s="119">
        <v>3.2</v>
      </c>
      <c r="AN76" s="120">
        <f t="shared" si="16"/>
        <v>314.24000000000007</v>
      </c>
      <c r="AO76" s="125">
        <f t="shared" si="17"/>
        <v>19.640000000000004</v>
      </c>
    </row>
    <row r="77" spans="1:41" x14ac:dyDescent="0.2">
      <c r="A77" s="154" t="s">
        <v>179</v>
      </c>
      <c r="B77" s="50" t="s">
        <v>132</v>
      </c>
      <c r="C77" s="50" t="s">
        <v>452</v>
      </c>
      <c r="D77" s="50">
        <v>10</v>
      </c>
      <c r="E77" s="136"/>
      <c r="F77" s="52"/>
      <c r="G77" s="66">
        <v>112</v>
      </c>
      <c r="H77" s="88">
        <f t="shared" si="12"/>
        <v>0</v>
      </c>
      <c r="I77" s="66">
        <f t="shared" si="13"/>
        <v>112</v>
      </c>
      <c r="J77" s="66">
        <v>70</v>
      </c>
      <c r="K77" s="88">
        <f t="shared" si="14"/>
        <v>0</v>
      </c>
      <c r="L77" s="66">
        <v>70</v>
      </c>
      <c r="M77" s="66">
        <v>53</v>
      </c>
      <c r="N77" s="88">
        <f t="shared" si="15"/>
        <v>0</v>
      </c>
      <c r="O77" s="66">
        <v>53</v>
      </c>
      <c r="P77" s="153">
        <v>0.86</v>
      </c>
      <c r="Q77" s="141">
        <v>16</v>
      </c>
      <c r="R77" s="141"/>
      <c r="S77" s="116">
        <v>0</v>
      </c>
      <c r="T77" s="66">
        <v>0</v>
      </c>
      <c r="U77" s="66">
        <v>0</v>
      </c>
      <c r="V77" s="66">
        <v>0</v>
      </c>
      <c r="W77" s="66">
        <v>0</v>
      </c>
      <c r="X77" s="66">
        <v>0</v>
      </c>
      <c r="Y77" s="66">
        <v>0</v>
      </c>
      <c r="Z77" s="116">
        <v>0</v>
      </c>
      <c r="AA77" s="66">
        <v>0</v>
      </c>
      <c r="AB77" s="66">
        <v>0</v>
      </c>
      <c r="AC77" s="66">
        <v>0</v>
      </c>
      <c r="AD77" s="66">
        <v>112</v>
      </c>
      <c r="AE77" s="66">
        <v>68.099999999999994</v>
      </c>
      <c r="AF77" s="66">
        <v>908</v>
      </c>
      <c r="AG77" s="66">
        <v>4.9000000000000004</v>
      </c>
      <c r="AH77" s="66">
        <v>44.7</v>
      </c>
      <c r="AI77" s="116">
        <v>0</v>
      </c>
      <c r="AJ77" s="66">
        <v>0</v>
      </c>
      <c r="AK77" s="118">
        <v>0</v>
      </c>
      <c r="AL77" s="66">
        <v>1</v>
      </c>
      <c r="AM77" s="119">
        <v>1</v>
      </c>
      <c r="AN77" s="120">
        <f t="shared" si="16"/>
        <v>118.2</v>
      </c>
      <c r="AO77" s="125">
        <f t="shared" si="17"/>
        <v>7.3875000000000002</v>
      </c>
    </row>
    <row r="78" spans="1:41" x14ac:dyDescent="0.2">
      <c r="A78" s="154" t="s">
        <v>291</v>
      </c>
      <c r="B78" s="50" t="s">
        <v>132</v>
      </c>
      <c r="C78" s="50" t="s">
        <v>435</v>
      </c>
      <c r="D78" s="50">
        <v>4</v>
      </c>
      <c r="E78" s="136"/>
      <c r="F78" s="52"/>
      <c r="G78" s="66">
        <v>79</v>
      </c>
      <c r="H78" s="88">
        <f t="shared" si="12"/>
        <v>0</v>
      </c>
      <c r="I78" s="66">
        <f t="shared" si="13"/>
        <v>79</v>
      </c>
      <c r="J78" s="66">
        <v>78</v>
      </c>
      <c r="K78" s="88">
        <f t="shared" si="14"/>
        <v>0</v>
      </c>
      <c r="L78" s="66">
        <v>78</v>
      </c>
      <c r="M78" s="66">
        <v>187</v>
      </c>
      <c r="N78" s="88">
        <f t="shared" si="15"/>
        <v>0</v>
      </c>
      <c r="O78" s="66">
        <v>187</v>
      </c>
      <c r="P78" s="153">
        <v>0.9</v>
      </c>
      <c r="Q78" s="141">
        <v>16</v>
      </c>
      <c r="R78" s="141"/>
      <c r="S78" s="116">
        <v>0</v>
      </c>
      <c r="T78" s="66">
        <v>0</v>
      </c>
      <c r="U78" s="66">
        <v>0</v>
      </c>
      <c r="V78" s="66">
        <v>0</v>
      </c>
      <c r="W78" s="66">
        <v>0</v>
      </c>
      <c r="X78" s="66">
        <v>0</v>
      </c>
      <c r="Y78" s="66">
        <v>0</v>
      </c>
      <c r="Z78" s="116">
        <v>0</v>
      </c>
      <c r="AA78" s="66">
        <v>0</v>
      </c>
      <c r="AB78" s="66">
        <v>0</v>
      </c>
      <c r="AC78" s="66">
        <v>0</v>
      </c>
      <c r="AD78" s="66">
        <v>112</v>
      </c>
      <c r="AE78" s="66">
        <v>67.3</v>
      </c>
      <c r="AF78" s="66">
        <v>946</v>
      </c>
      <c r="AG78" s="66">
        <v>7.9</v>
      </c>
      <c r="AH78" s="66">
        <v>44.9</v>
      </c>
      <c r="AI78" s="116">
        <v>0</v>
      </c>
      <c r="AJ78" s="66">
        <v>0</v>
      </c>
      <c r="AK78" s="118">
        <v>1.1000000000000001</v>
      </c>
      <c r="AL78" s="66">
        <v>1.1000000000000001</v>
      </c>
      <c r="AM78" s="119">
        <v>1.1000000000000001</v>
      </c>
      <c r="AN78" s="120">
        <f t="shared" si="16"/>
        <v>142</v>
      </c>
      <c r="AO78" s="125">
        <f t="shared" si="17"/>
        <v>8.875</v>
      </c>
    </row>
    <row r="79" spans="1:41" x14ac:dyDescent="0.2">
      <c r="A79" s="154" t="s">
        <v>303</v>
      </c>
      <c r="B79" s="50" t="s">
        <v>132</v>
      </c>
      <c r="C79" s="50" t="s">
        <v>122</v>
      </c>
      <c r="D79" s="50">
        <v>12</v>
      </c>
      <c r="E79" s="136"/>
      <c r="F79" s="52"/>
      <c r="G79" s="66">
        <v>118</v>
      </c>
      <c r="H79" s="88">
        <f t="shared" si="12"/>
        <v>0</v>
      </c>
      <c r="I79" s="66">
        <f t="shared" si="13"/>
        <v>118</v>
      </c>
      <c r="J79" s="66">
        <v>82</v>
      </c>
      <c r="K79" s="88">
        <f t="shared" si="14"/>
        <v>0</v>
      </c>
      <c r="L79" s="66">
        <v>82</v>
      </c>
      <c r="M79" s="66">
        <v>156</v>
      </c>
      <c r="N79" s="88">
        <f t="shared" si="15"/>
        <v>0</v>
      </c>
      <c r="O79" s="66">
        <v>156</v>
      </c>
      <c r="P79" s="153">
        <v>0.87</v>
      </c>
      <c r="Q79" s="141">
        <v>16</v>
      </c>
      <c r="R79" s="141"/>
      <c r="S79" s="116">
        <v>0</v>
      </c>
      <c r="T79" s="66">
        <v>0</v>
      </c>
      <c r="U79" s="66">
        <v>0</v>
      </c>
      <c r="V79" s="66">
        <v>0</v>
      </c>
      <c r="W79" s="66">
        <v>0</v>
      </c>
      <c r="X79" s="66">
        <v>0</v>
      </c>
      <c r="Y79" s="66">
        <v>0</v>
      </c>
      <c r="Z79" s="116">
        <v>0</v>
      </c>
      <c r="AA79" s="66">
        <v>0</v>
      </c>
      <c r="AB79" s="66">
        <v>0</v>
      </c>
      <c r="AC79" s="66">
        <v>0</v>
      </c>
      <c r="AD79" s="66">
        <v>96.3</v>
      </c>
      <c r="AE79" s="66">
        <v>65</v>
      </c>
      <c r="AF79" s="66">
        <v>885</v>
      </c>
      <c r="AG79" s="66">
        <v>4.9000000000000004</v>
      </c>
      <c r="AH79" s="66">
        <v>42.7</v>
      </c>
      <c r="AI79" s="116">
        <v>0</v>
      </c>
      <c r="AJ79" s="66">
        <v>0</v>
      </c>
      <c r="AK79" s="118">
        <v>0</v>
      </c>
      <c r="AL79" s="66">
        <v>0.9</v>
      </c>
      <c r="AM79" s="119">
        <v>0.9</v>
      </c>
      <c r="AN79" s="120">
        <f t="shared" si="16"/>
        <v>116.10000000000001</v>
      </c>
      <c r="AO79" s="125">
        <f t="shared" si="17"/>
        <v>7.2562500000000005</v>
      </c>
    </row>
    <row r="80" spans="1:41" x14ac:dyDescent="0.2">
      <c r="A80" s="154" t="s">
        <v>356</v>
      </c>
      <c r="B80" s="50" t="s">
        <v>132</v>
      </c>
      <c r="C80" s="50" t="s">
        <v>11</v>
      </c>
      <c r="D80" s="50">
        <v>11</v>
      </c>
      <c r="E80" s="136"/>
      <c r="F80" s="52"/>
      <c r="G80" s="66">
        <v>125</v>
      </c>
      <c r="H80" s="88">
        <f t="shared" si="12"/>
        <v>0</v>
      </c>
      <c r="I80" s="66">
        <f t="shared" si="13"/>
        <v>125</v>
      </c>
      <c r="J80" s="66">
        <v>72</v>
      </c>
      <c r="K80" s="88">
        <f t="shared" si="14"/>
        <v>0</v>
      </c>
      <c r="L80" s="66">
        <v>72</v>
      </c>
      <c r="M80" s="66">
        <v>236</v>
      </c>
      <c r="N80" s="88">
        <f t="shared" si="15"/>
        <v>0</v>
      </c>
      <c r="O80" s="66">
        <v>236</v>
      </c>
      <c r="P80" s="153">
        <v>0.85</v>
      </c>
      <c r="Q80" s="141">
        <v>16</v>
      </c>
      <c r="R80" s="141"/>
      <c r="S80" s="116">
        <v>0</v>
      </c>
      <c r="T80" s="66">
        <v>0</v>
      </c>
      <c r="U80" s="66">
        <v>0</v>
      </c>
      <c r="V80" s="66">
        <v>0</v>
      </c>
      <c r="W80" s="66">
        <v>0</v>
      </c>
      <c r="X80" s="66">
        <v>0</v>
      </c>
      <c r="Y80" s="66">
        <v>0</v>
      </c>
      <c r="Z80" s="116">
        <v>6.1</v>
      </c>
      <c r="AA80" s="66">
        <v>37.299999999999997</v>
      </c>
      <c r="AB80" s="66">
        <v>0</v>
      </c>
      <c r="AC80" s="66">
        <v>0.9</v>
      </c>
      <c r="AD80" s="66">
        <v>96.1</v>
      </c>
      <c r="AE80" s="66">
        <v>52.9</v>
      </c>
      <c r="AF80" s="66">
        <v>868</v>
      </c>
      <c r="AG80" s="66">
        <v>5.2</v>
      </c>
      <c r="AH80" s="66">
        <v>32.1</v>
      </c>
      <c r="AI80" s="116">
        <v>0</v>
      </c>
      <c r="AJ80" s="66">
        <v>0</v>
      </c>
      <c r="AK80" s="118">
        <v>0</v>
      </c>
      <c r="AL80" s="66">
        <v>0.9</v>
      </c>
      <c r="AM80" s="119">
        <v>0.9</v>
      </c>
      <c r="AN80" s="120">
        <f t="shared" si="16"/>
        <v>119.93</v>
      </c>
      <c r="AO80" s="125">
        <f t="shared" si="17"/>
        <v>7.4956250000000004</v>
      </c>
    </row>
    <row r="81" spans="1:41" x14ac:dyDescent="0.2">
      <c r="A81" s="154" t="s">
        <v>472</v>
      </c>
      <c r="B81" s="50" t="s">
        <v>129</v>
      </c>
      <c r="C81" s="50" t="s">
        <v>433</v>
      </c>
      <c r="D81" s="50">
        <v>6</v>
      </c>
      <c r="E81" s="136"/>
      <c r="F81" s="52"/>
      <c r="G81" s="66">
        <v>258</v>
      </c>
      <c r="H81" s="88">
        <f t="shared" si="12"/>
        <v>0</v>
      </c>
      <c r="I81" s="66">
        <f t="shared" si="13"/>
        <v>258</v>
      </c>
      <c r="J81" s="66">
        <v>71</v>
      </c>
      <c r="K81" s="88">
        <f t="shared" si="14"/>
        <v>0</v>
      </c>
      <c r="L81" s="66">
        <v>71</v>
      </c>
      <c r="M81" s="66">
        <v>300</v>
      </c>
      <c r="N81" s="88">
        <f t="shared" si="15"/>
        <v>0</v>
      </c>
      <c r="O81" s="66">
        <v>300</v>
      </c>
      <c r="P81" s="153">
        <v>0.7</v>
      </c>
      <c r="Q81" s="141">
        <v>16</v>
      </c>
      <c r="R81" s="141"/>
      <c r="S81" s="116">
        <v>0</v>
      </c>
      <c r="T81" s="66">
        <v>0</v>
      </c>
      <c r="U81" s="66">
        <v>0</v>
      </c>
      <c r="V81" s="66">
        <v>0</v>
      </c>
      <c r="W81" s="66">
        <v>0</v>
      </c>
      <c r="X81" s="66">
        <v>0</v>
      </c>
      <c r="Y81" s="66">
        <v>0</v>
      </c>
      <c r="Z81" s="116">
        <v>145</v>
      </c>
      <c r="AA81" s="66">
        <v>584</v>
      </c>
      <c r="AB81" s="66">
        <v>3.3</v>
      </c>
      <c r="AC81" s="66">
        <v>29.6</v>
      </c>
      <c r="AD81" s="66">
        <v>19.7</v>
      </c>
      <c r="AE81" s="66">
        <v>16.399999999999999</v>
      </c>
      <c r="AF81" s="66">
        <v>100</v>
      </c>
      <c r="AG81" s="66">
        <v>0</v>
      </c>
      <c r="AH81" s="66">
        <v>7.4</v>
      </c>
      <c r="AI81" s="116">
        <v>0</v>
      </c>
      <c r="AJ81" s="66">
        <v>0</v>
      </c>
      <c r="AK81" s="118">
        <v>0</v>
      </c>
      <c r="AL81" s="66">
        <v>1.7</v>
      </c>
      <c r="AM81" s="119">
        <v>0.8</v>
      </c>
      <c r="AN81" s="120">
        <f t="shared" si="16"/>
        <v>86.6</v>
      </c>
      <c r="AO81" s="125">
        <f t="shared" si="17"/>
        <v>5.4124999999999996</v>
      </c>
    </row>
    <row r="82" spans="1:41" x14ac:dyDescent="0.2">
      <c r="A82" s="154" t="s">
        <v>473</v>
      </c>
      <c r="B82" s="50" t="s">
        <v>129</v>
      </c>
      <c r="C82" s="50" t="s">
        <v>431</v>
      </c>
      <c r="D82" s="50">
        <v>7</v>
      </c>
      <c r="E82" s="136" t="s">
        <v>439</v>
      </c>
      <c r="F82" s="52"/>
      <c r="G82" s="66">
        <v>67</v>
      </c>
      <c r="H82" s="88">
        <f t="shared" si="12"/>
        <v>0</v>
      </c>
      <c r="I82" s="66">
        <f t="shared" si="13"/>
        <v>67</v>
      </c>
      <c r="J82" s="66">
        <v>75</v>
      </c>
      <c r="K82" s="88">
        <f t="shared" si="14"/>
        <v>0</v>
      </c>
      <c r="L82" s="66">
        <v>75</v>
      </c>
      <c r="M82" s="66">
        <v>300</v>
      </c>
      <c r="N82" s="88">
        <f t="shared" si="15"/>
        <v>0</v>
      </c>
      <c r="O82" s="66">
        <v>300</v>
      </c>
      <c r="P82" s="153">
        <v>0.9</v>
      </c>
      <c r="Q82" s="141">
        <v>16</v>
      </c>
      <c r="R82" s="141"/>
      <c r="S82" s="116">
        <v>0</v>
      </c>
      <c r="T82" s="66">
        <v>0</v>
      </c>
      <c r="U82" s="66">
        <v>0</v>
      </c>
      <c r="V82" s="66">
        <v>0</v>
      </c>
      <c r="W82" s="66">
        <v>0</v>
      </c>
      <c r="X82" s="66">
        <v>0</v>
      </c>
      <c r="Y82" s="66">
        <v>0</v>
      </c>
      <c r="Z82" s="116">
        <v>211</v>
      </c>
      <c r="AA82" s="66">
        <v>873</v>
      </c>
      <c r="AB82" s="66">
        <v>7.9</v>
      </c>
      <c r="AC82" s="66">
        <v>44.2</v>
      </c>
      <c r="AD82" s="66">
        <v>36.299999999999997</v>
      </c>
      <c r="AE82" s="66">
        <v>29.5</v>
      </c>
      <c r="AF82" s="66">
        <v>257</v>
      </c>
      <c r="AG82" s="66">
        <v>1.1000000000000001</v>
      </c>
      <c r="AH82" s="66">
        <v>14.7</v>
      </c>
      <c r="AI82" s="116">
        <v>451</v>
      </c>
      <c r="AJ82" s="66">
        <v>0</v>
      </c>
      <c r="AK82" s="118">
        <v>0</v>
      </c>
      <c r="AL82" s="66">
        <v>2.2999999999999998</v>
      </c>
      <c r="AM82" s="119">
        <v>1.2</v>
      </c>
      <c r="AN82" s="120">
        <f t="shared" si="16"/>
        <v>164.59999999999997</v>
      </c>
      <c r="AO82" s="125">
        <f t="shared" si="17"/>
        <v>10.287499999999998</v>
      </c>
    </row>
    <row r="83" spans="1:41" x14ac:dyDescent="0.2">
      <c r="A83" s="154" t="s">
        <v>214</v>
      </c>
      <c r="B83" s="50" t="s">
        <v>132</v>
      </c>
      <c r="C83" s="50" t="s">
        <v>11</v>
      </c>
      <c r="D83" s="50">
        <v>11</v>
      </c>
      <c r="E83" s="136"/>
      <c r="F83" s="52"/>
      <c r="G83" s="66">
        <v>96</v>
      </c>
      <c r="H83" s="88">
        <f t="shared" si="12"/>
        <v>0</v>
      </c>
      <c r="I83" s="66">
        <f t="shared" si="13"/>
        <v>96</v>
      </c>
      <c r="J83" s="66">
        <v>80</v>
      </c>
      <c r="K83" s="88">
        <f t="shared" si="14"/>
        <v>0</v>
      </c>
      <c r="L83" s="66">
        <v>80</v>
      </c>
      <c r="M83" s="66">
        <v>64</v>
      </c>
      <c r="N83" s="88">
        <f t="shared" si="15"/>
        <v>0</v>
      </c>
      <c r="O83" s="66">
        <v>64</v>
      </c>
      <c r="P83" s="153">
        <v>0.85</v>
      </c>
      <c r="Q83" s="141">
        <v>16</v>
      </c>
      <c r="R83" s="141"/>
      <c r="S83" s="116">
        <v>0</v>
      </c>
      <c r="T83" s="66">
        <v>0</v>
      </c>
      <c r="U83" s="66">
        <v>0</v>
      </c>
      <c r="V83" s="66">
        <v>0</v>
      </c>
      <c r="W83" s="66">
        <v>0</v>
      </c>
      <c r="X83" s="66">
        <v>0</v>
      </c>
      <c r="Y83" s="66">
        <v>0</v>
      </c>
      <c r="Z83" s="116">
        <v>0</v>
      </c>
      <c r="AA83" s="66">
        <v>0</v>
      </c>
      <c r="AB83" s="66">
        <v>0</v>
      </c>
      <c r="AC83" s="66">
        <v>0</v>
      </c>
      <c r="AD83" s="66">
        <v>112</v>
      </c>
      <c r="AE83" s="66">
        <v>70.099999999999994</v>
      </c>
      <c r="AF83" s="66">
        <v>899</v>
      </c>
      <c r="AG83" s="66">
        <v>6</v>
      </c>
      <c r="AH83" s="66">
        <v>47.1</v>
      </c>
      <c r="AI83" s="116">
        <v>0</v>
      </c>
      <c r="AJ83" s="66">
        <v>0</v>
      </c>
      <c r="AK83" s="118">
        <v>0</v>
      </c>
      <c r="AL83" s="66">
        <v>1</v>
      </c>
      <c r="AM83" s="119">
        <v>1</v>
      </c>
      <c r="AN83" s="120">
        <f t="shared" si="16"/>
        <v>123.9</v>
      </c>
      <c r="AO83" s="125">
        <f t="shared" si="17"/>
        <v>7.7437500000000004</v>
      </c>
    </row>
    <row r="84" spans="1:41" x14ac:dyDescent="0.2">
      <c r="A84" s="154" t="s">
        <v>163</v>
      </c>
      <c r="B84" s="50" t="s">
        <v>129</v>
      </c>
      <c r="C84" s="50" t="s">
        <v>441</v>
      </c>
      <c r="D84" s="50">
        <v>7</v>
      </c>
      <c r="E84" s="136"/>
      <c r="F84" s="52"/>
      <c r="G84" s="66">
        <v>78</v>
      </c>
      <c r="H84" s="88">
        <f t="shared" si="12"/>
        <v>0</v>
      </c>
      <c r="I84" s="66">
        <f t="shared" si="13"/>
        <v>78</v>
      </c>
      <c r="J84" s="66">
        <v>55</v>
      </c>
      <c r="K84" s="88">
        <f t="shared" si="14"/>
        <v>0</v>
      </c>
      <c r="L84" s="66">
        <v>55</v>
      </c>
      <c r="M84" s="66">
        <v>44</v>
      </c>
      <c r="N84" s="88">
        <f t="shared" si="15"/>
        <v>0</v>
      </c>
      <c r="O84" s="66">
        <v>44</v>
      </c>
      <c r="P84" s="153">
        <v>0.91</v>
      </c>
      <c r="Q84" s="141">
        <v>16</v>
      </c>
      <c r="R84" s="141"/>
      <c r="S84" s="116">
        <v>0</v>
      </c>
      <c r="T84" s="66">
        <v>0</v>
      </c>
      <c r="U84" s="66">
        <v>0</v>
      </c>
      <c r="V84" s="66">
        <v>0</v>
      </c>
      <c r="W84" s="66">
        <v>0</v>
      </c>
      <c r="X84" s="66">
        <v>0</v>
      </c>
      <c r="Y84" s="66">
        <v>0</v>
      </c>
      <c r="Z84" s="116">
        <v>224</v>
      </c>
      <c r="AA84" s="66">
        <v>960</v>
      </c>
      <c r="AB84" s="66">
        <v>8.1</v>
      </c>
      <c r="AC84" s="66">
        <v>47.8</v>
      </c>
      <c r="AD84" s="66">
        <v>33.6</v>
      </c>
      <c r="AE84" s="66">
        <v>26.5</v>
      </c>
      <c r="AF84" s="66">
        <v>215</v>
      </c>
      <c r="AG84" s="66">
        <v>0</v>
      </c>
      <c r="AH84" s="66">
        <v>13.2</v>
      </c>
      <c r="AI84" s="116">
        <v>0</v>
      </c>
      <c r="AJ84" s="66">
        <v>0</v>
      </c>
      <c r="AK84" s="118">
        <v>0</v>
      </c>
      <c r="AL84" s="66">
        <v>5.0999999999999996</v>
      </c>
      <c r="AM84" s="119">
        <v>2</v>
      </c>
      <c r="AN84" s="120">
        <f t="shared" si="16"/>
        <v>162.1</v>
      </c>
      <c r="AO84" s="125">
        <f t="shared" si="17"/>
        <v>10.13125</v>
      </c>
    </row>
    <row r="85" spans="1:41" x14ac:dyDescent="0.2">
      <c r="A85" s="154" t="s">
        <v>262</v>
      </c>
      <c r="B85" s="50" t="s">
        <v>132</v>
      </c>
      <c r="C85" s="50" t="s">
        <v>449</v>
      </c>
      <c r="D85" s="50">
        <v>10</v>
      </c>
      <c r="E85" s="136"/>
      <c r="F85" s="52"/>
      <c r="G85" s="66">
        <v>113</v>
      </c>
      <c r="H85" s="88">
        <f t="shared" si="12"/>
        <v>0</v>
      </c>
      <c r="I85" s="66">
        <f t="shared" si="13"/>
        <v>113</v>
      </c>
      <c r="J85" s="66">
        <v>87</v>
      </c>
      <c r="K85" s="88">
        <f t="shared" si="14"/>
        <v>0</v>
      </c>
      <c r="L85" s="66">
        <v>87</v>
      </c>
      <c r="M85" s="66">
        <v>218</v>
      </c>
      <c r="N85" s="88">
        <f t="shared" si="15"/>
        <v>0</v>
      </c>
      <c r="O85" s="66">
        <v>218</v>
      </c>
      <c r="P85" s="153">
        <v>0.89</v>
      </c>
      <c r="Q85" s="141">
        <v>16</v>
      </c>
      <c r="R85" s="141"/>
      <c r="S85" s="116">
        <v>0</v>
      </c>
      <c r="T85" s="66">
        <v>0</v>
      </c>
      <c r="U85" s="66">
        <v>0</v>
      </c>
      <c r="V85" s="66">
        <v>0</v>
      </c>
      <c r="W85" s="66">
        <v>0</v>
      </c>
      <c r="X85" s="66">
        <v>0</v>
      </c>
      <c r="Y85" s="66">
        <v>0</v>
      </c>
      <c r="Z85" s="116">
        <v>5.9</v>
      </c>
      <c r="AA85" s="66">
        <v>32.4</v>
      </c>
      <c r="AB85" s="66">
        <v>0</v>
      </c>
      <c r="AC85" s="66">
        <v>1</v>
      </c>
      <c r="AD85" s="66">
        <v>96.8</v>
      </c>
      <c r="AE85" s="66">
        <v>57.9</v>
      </c>
      <c r="AF85" s="66">
        <v>860</v>
      </c>
      <c r="AG85" s="66">
        <v>5.9</v>
      </c>
      <c r="AH85" s="66">
        <v>38.299999999999997</v>
      </c>
      <c r="AI85" s="116">
        <v>0</v>
      </c>
      <c r="AJ85" s="66">
        <v>0</v>
      </c>
      <c r="AK85" s="118">
        <v>0</v>
      </c>
      <c r="AL85" s="66">
        <v>1</v>
      </c>
      <c r="AM85" s="119">
        <v>1</v>
      </c>
      <c r="AN85" s="120">
        <f t="shared" si="16"/>
        <v>122.64</v>
      </c>
      <c r="AO85" s="125">
        <f t="shared" si="17"/>
        <v>7.665</v>
      </c>
    </row>
    <row r="86" spans="1:41" x14ac:dyDescent="0.2">
      <c r="A86" s="154" t="s">
        <v>215</v>
      </c>
      <c r="B86" s="50" t="s">
        <v>160</v>
      </c>
      <c r="C86" s="50" t="s">
        <v>446</v>
      </c>
      <c r="D86" s="50">
        <v>10</v>
      </c>
      <c r="E86" s="136"/>
      <c r="F86" s="52"/>
      <c r="G86" s="66">
        <v>153</v>
      </c>
      <c r="H86" s="88">
        <f t="shared" si="12"/>
        <v>0</v>
      </c>
      <c r="I86" s="66">
        <f t="shared" si="13"/>
        <v>153</v>
      </c>
      <c r="J86" s="66">
        <v>79</v>
      </c>
      <c r="K86" s="88">
        <f t="shared" si="14"/>
        <v>0</v>
      </c>
      <c r="L86" s="66">
        <v>79</v>
      </c>
      <c r="M86" s="66">
        <v>69</v>
      </c>
      <c r="N86" s="88">
        <f t="shared" si="15"/>
        <v>0</v>
      </c>
      <c r="O86" s="66">
        <v>69</v>
      </c>
      <c r="P86" s="153">
        <v>0.98</v>
      </c>
      <c r="Q86" s="141">
        <v>16</v>
      </c>
      <c r="R86" s="141"/>
      <c r="S86" s="116">
        <v>0</v>
      </c>
      <c r="T86" s="66">
        <v>0</v>
      </c>
      <c r="U86" s="66">
        <v>0</v>
      </c>
      <c r="V86" s="66">
        <v>0</v>
      </c>
      <c r="W86" s="66">
        <v>0</v>
      </c>
      <c r="X86" s="66">
        <v>0</v>
      </c>
      <c r="Y86" s="66">
        <v>0</v>
      </c>
      <c r="Z86" s="116">
        <v>0</v>
      </c>
      <c r="AA86" s="66">
        <v>0</v>
      </c>
      <c r="AB86" s="66">
        <v>0</v>
      </c>
      <c r="AC86" s="66">
        <v>0</v>
      </c>
      <c r="AD86" s="66">
        <v>81.8</v>
      </c>
      <c r="AE86" s="66">
        <v>58</v>
      </c>
      <c r="AF86" s="66">
        <v>583</v>
      </c>
      <c r="AG86" s="66">
        <v>7.7</v>
      </c>
      <c r="AH86" s="66">
        <v>40.5</v>
      </c>
      <c r="AI86" s="116">
        <v>0</v>
      </c>
      <c r="AJ86" s="66">
        <v>0</v>
      </c>
      <c r="AK86" s="118">
        <v>0</v>
      </c>
      <c r="AL86" s="66">
        <v>1.1000000000000001</v>
      </c>
      <c r="AM86" s="119">
        <v>0</v>
      </c>
      <c r="AN86" s="120">
        <f t="shared" si="16"/>
        <v>104.5</v>
      </c>
      <c r="AO86" s="125">
        <f t="shared" si="17"/>
        <v>6.53125</v>
      </c>
    </row>
    <row r="87" spans="1:41" x14ac:dyDescent="0.2">
      <c r="A87" s="154" t="s">
        <v>203</v>
      </c>
      <c r="B87" s="50" t="s">
        <v>160</v>
      </c>
      <c r="C87" s="50" t="s">
        <v>436</v>
      </c>
      <c r="D87" s="50">
        <v>8</v>
      </c>
      <c r="E87" s="136" t="s">
        <v>439</v>
      </c>
      <c r="F87" s="52"/>
      <c r="G87" s="66">
        <v>122</v>
      </c>
      <c r="H87" s="88">
        <f t="shared" si="12"/>
        <v>0</v>
      </c>
      <c r="I87" s="66">
        <f t="shared" si="13"/>
        <v>122</v>
      </c>
      <c r="J87" s="66">
        <v>73</v>
      </c>
      <c r="K87" s="88">
        <f t="shared" si="14"/>
        <v>0</v>
      </c>
      <c r="L87" s="66">
        <v>73</v>
      </c>
      <c r="M87" s="66">
        <v>81</v>
      </c>
      <c r="N87" s="88">
        <f t="shared" si="15"/>
        <v>0</v>
      </c>
      <c r="O87" s="66">
        <v>81</v>
      </c>
      <c r="P87" s="153">
        <v>0.97</v>
      </c>
      <c r="Q87" s="141">
        <v>16</v>
      </c>
      <c r="R87" s="141"/>
      <c r="S87" s="116">
        <v>0</v>
      </c>
      <c r="T87" s="66">
        <v>0</v>
      </c>
      <c r="U87" s="66">
        <v>0</v>
      </c>
      <c r="V87" s="66">
        <v>0</v>
      </c>
      <c r="W87" s="66">
        <v>0</v>
      </c>
      <c r="X87" s="66">
        <v>0</v>
      </c>
      <c r="Y87" s="66">
        <v>0</v>
      </c>
      <c r="Z87" s="116">
        <v>0</v>
      </c>
      <c r="AA87" s="66">
        <v>0</v>
      </c>
      <c r="AB87" s="66">
        <v>0</v>
      </c>
      <c r="AC87" s="66">
        <v>0</v>
      </c>
      <c r="AD87" s="66">
        <v>113</v>
      </c>
      <c r="AE87" s="66">
        <v>74</v>
      </c>
      <c r="AF87" s="66">
        <v>810</v>
      </c>
      <c r="AG87" s="66">
        <v>5.2</v>
      </c>
      <c r="AH87" s="66">
        <v>52.1</v>
      </c>
      <c r="AI87" s="116">
        <v>0</v>
      </c>
      <c r="AJ87" s="66">
        <v>0</v>
      </c>
      <c r="AK87" s="118">
        <v>0</v>
      </c>
      <c r="AL87" s="66">
        <v>1</v>
      </c>
      <c r="AM87" s="119">
        <v>1</v>
      </c>
      <c r="AN87" s="120">
        <f t="shared" si="16"/>
        <v>110.2</v>
      </c>
      <c r="AO87" s="125">
        <f t="shared" si="17"/>
        <v>6.8875000000000002</v>
      </c>
    </row>
    <row r="88" spans="1:41" x14ac:dyDescent="0.2">
      <c r="A88" s="154" t="s">
        <v>474</v>
      </c>
      <c r="B88" s="50" t="s">
        <v>158</v>
      </c>
      <c r="C88" s="50" t="s">
        <v>11</v>
      </c>
      <c r="D88" s="50">
        <v>11</v>
      </c>
      <c r="E88" s="136"/>
      <c r="F88" s="52"/>
      <c r="G88" s="66">
        <v>10</v>
      </c>
      <c r="H88" s="88">
        <f t="shared" si="12"/>
        <v>0</v>
      </c>
      <c r="I88" s="66">
        <f t="shared" si="13"/>
        <v>10</v>
      </c>
      <c r="J88" s="66">
        <v>107</v>
      </c>
      <c r="K88" s="88">
        <f t="shared" si="14"/>
        <v>0</v>
      </c>
      <c r="L88" s="66">
        <v>107</v>
      </c>
      <c r="M88" s="66">
        <v>286</v>
      </c>
      <c r="N88" s="88">
        <f t="shared" si="15"/>
        <v>0</v>
      </c>
      <c r="O88" s="66">
        <v>286</v>
      </c>
      <c r="P88" s="153">
        <v>0.96</v>
      </c>
      <c r="Q88" s="141">
        <v>16</v>
      </c>
      <c r="R88" s="141"/>
      <c r="S88" s="116">
        <v>372</v>
      </c>
      <c r="T88" s="66">
        <v>189</v>
      </c>
      <c r="U88" s="66">
        <v>4289</v>
      </c>
      <c r="V88" s="66">
        <v>29.5</v>
      </c>
      <c r="W88" s="66">
        <v>13.1</v>
      </c>
      <c r="X88" s="66">
        <v>28.2</v>
      </c>
      <c r="Y88" s="66">
        <v>204</v>
      </c>
      <c r="Z88" s="116">
        <v>20.399999999999999</v>
      </c>
      <c r="AA88" s="66">
        <v>99.8</v>
      </c>
      <c r="AB88" s="66">
        <v>1</v>
      </c>
      <c r="AC88" s="66">
        <v>3.1</v>
      </c>
      <c r="AD88" s="66">
        <v>0</v>
      </c>
      <c r="AE88" s="66">
        <v>0</v>
      </c>
      <c r="AF88" s="66">
        <v>0</v>
      </c>
      <c r="AG88" s="66">
        <v>0</v>
      </c>
      <c r="AH88" s="66">
        <v>0</v>
      </c>
      <c r="AI88" s="116">
        <v>0</v>
      </c>
      <c r="AJ88" s="66">
        <v>0</v>
      </c>
      <c r="AK88" s="118">
        <v>2</v>
      </c>
      <c r="AL88" s="66">
        <v>7.1</v>
      </c>
      <c r="AM88" s="119">
        <v>3</v>
      </c>
      <c r="AN88" s="120">
        <f t="shared" si="16"/>
        <v>290.44</v>
      </c>
      <c r="AO88" s="125">
        <f t="shared" si="17"/>
        <v>18.1525</v>
      </c>
    </row>
    <row r="89" spans="1:41" x14ac:dyDescent="0.2">
      <c r="A89" s="154" t="s">
        <v>150</v>
      </c>
      <c r="B89" s="50" t="s">
        <v>129</v>
      </c>
      <c r="C89" s="50" t="s">
        <v>12</v>
      </c>
      <c r="D89" s="50">
        <v>11</v>
      </c>
      <c r="E89" s="136" t="s">
        <v>439</v>
      </c>
      <c r="F89" s="52"/>
      <c r="G89" s="66">
        <v>119</v>
      </c>
      <c r="H89" s="88">
        <f t="shared" si="12"/>
        <v>0</v>
      </c>
      <c r="I89" s="66">
        <f t="shared" si="13"/>
        <v>119</v>
      </c>
      <c r="J89" s="66">
        <v>83</v>
      </c>
      <c r="K89" s="88">
        <f t="shared" si="14"/>
        <v>0</v>
      </c>
      <c r="L89" s="66">
        <v>83</v>
      </c>
      <c r="M89" s="66">
        <v>25</v>
      </c>
      <c r="N89" s="88">
        <f t="shared" si="15"/>
        <v>0</v>
      </c>
      <c r="O89" s="66">
        <v>25</v>
      </c>
      <c r="P89" s="153">
        <v>0.77</v>
      </c>
      <c r="Q89" s="141">
        <v>16</v>
      </c>
      <c r="R89" s="141"/>
      <c r="S89" s="116">
        <v>0</v>
      </c>
      <c r="T89" s="66">
        <v>0</v>
      </c>
      <c r="U89" s="66">
        <v>0</v>
      </c>
      <c r="V89" s="66">
        <v>0</v>
      </c>
      <c r="W89" s="66">
        <v>0</v>
      </c>
      <c r="X89" s="66">
        <v>0</v>
      </c>
      <c r="Y89" s="66">
        <v>0</v>
      </c>
      <c r="Z89" s="116">
        <v>193</v>
      </c>
      <c r="AA89" s="66">
        <v>816</v>
      </c>
      <c r="AB89" s="66">
        <v>4.5999999999999996</v>
      </c>
      <c r="AC89" s="66">
        <v>40.5</v>
      </c>
      <c r="AD89" s="66">
        <v>44.2</v>
      </c>
      <c r="AE89" s="66">
        <v>35.9</v>
      </c>
      <c r="AF89" s="66">
        <v>226</v>
      </c>
      <c r="AG89" s="66">
        <v>0</v>
      </c>
      <c r="AH89" s="66">
        <v>18.399999999999999</v>
      </c>
      <c r="AI89" s="116">
        <v>0</v>
      </c>
      <c r="AJ89" s="66">
        <v>0</v>
      </c>
      <c r="AK89" s="118">
        <v>0</v>
      </c>
      <c r="AL89" s="66">
        <v>1.9</v>
      </c>
      <c r="AM89" s="119">
        <v>0.9</v>
      </c>
      <c r="AN89" s="120">
        <f t="shared" si="16"/>
        <v>129.99999999999997</v>
      </c>
      <c r="AO89" s="125">
        <f t="shared" si="17"/>
        <v>8.1249999999999982</v>
      </c>
    </row>
    <row r="90" spans="1:41" x14ac:dyDescent="0.2">
      <c r="A90" s="154" t="s">
        <v>365</v>
      </c>
      <c r="B90" s="50" t="s">
        <v>160</v>
      </c>
      <c r="C90" s="50" t="s">
        <v>447</v>
      </c>
      <c r="D90" s="50">
        <v>5</v>
      </c>
      <c r="E90" s="136"/>
      <c r="F90" s="52"/>
      <c r="G90" s="66">
        <v>161</v>
      </c>
      <c r="H90" s="88">
        <f t="shared" si="12"/>
        <v>0</v>
      </c>
      <c r="I90" s="66">
        <f t="shared" si="13"/>
        <v>161</v>
      </c>
      <c r="J90" s="66">
        <v>93</v>
      </c>
      <c r="K90" s="88">
        <f t="shared" si="14"/>
        <v>0</v>
      </c>
      <c r="L90" s="66">
        <v>93</v>
      </c>
      <c r="M90" s="66">
        <v>300</v>
      </c>
      <c r="N90" s="88">
        <f t="shared" si="15"/>
        <v>0</v>
      </c>
      <c r="O90" s="66">
        <v>300</v>
      </c>
      <c r="P90" s="153">
        <v>0.92</v>
      </c>
      <c r="Q90" s="141">
        <v>16</v>
      </c>
      <c r="R90" s="141"/>
      <c r="S90" s="116">
        <v>0</v>
      </c>
      <c r="T90" s="66">
        <v>0</v>
      </c>
      <c r="U90" s="66">
        <v>0</v>
      </c>
      <c r="V90" s="66">
        <v>0</v>
      </c>
      <c r="W90" s="66">
        <v>0</v>
      </c>
      <c r="X90" s="66">
        <v>0</v>
      </c>
      <c r="Y90" s="66">
        <v>0</v>
      </c>
      <c r="Z90" s="116">
        <v>0</v>
      </c>
      <c r="AA90" s="66">
        <v>0</v>
      </c>
      <c r="AB90" s="66">
        <v>0</v>
      </c>
      <c r="AC90" s="66">
        <v>0</v>
      </c>
      <c r="AD90" s="66">
        <v>96.8</v>
      </c>
      <c r="AE90" s="66">
        <v>63.5</v>
      </c>
      <c r="AF90" s="66">
        <v>682</v>
      </c>
      <c r="AG90" s="66">
        <v>5</v>
      </c>
      <c r="AH90" s="66">
        <v>44.6</v>
      </c>
      <c r="AI90" s="116">
        <v>0</v>
      </c>
      <c r="AJ90" s="66">
        <v>0</v>
      </c>
      <c r="AK90" s="118">
        <v>0</v>
      </c>
      <c r="AL90" s="66">
        <v>1</v>
      </c>
      <c r="AM90" s="119">
        <v>0</v>
      </c>
      <c r="AN90" s="120">
        <f t="shared" si="16"/>
        <v>98.2</v>
      </c>
      <c r="AO90" s="125">
        <f t="shared" si="17"/>
        <v>6.1375000000000002</v>
      </c>
    </row>
    <row r="91" spans="1:41" x14ac:dyDescent="0.2">
      <c r="A91" s="154" t="s">
        <v>218</v>
      </c>
      <c r="B91" s="50" t="s">
        <v>158</v>
      </c>
      <c r="C91" s="50" t="s">
        <v>126</v>
      </c>
      <c r="D91" s="50">
        <v>8</v>
      </c>
      <c r="E91" s="136"/>
      <c r="F91" s="52"/>
      <c r="G91" s="66">
        <v>18</v>
      </c>
      <c r="H91" s="88">
        <f t="shared" si="12"/>
        <v>0</v>
      </c>
      <c r="I91" s="66">
        <f t="shared" si="13"/>
        <v>18</v>
      </c>
      <c r="J91" s="66">
        <v>99</v>
      </c>
      <c r="K91" s="88">
        <f t="shared" si="14"/>
        <v>0</v>
      </c>
      <c r="L91" s="66">
        <v>99</v>
      </c>
      <c r="M91" s="66">
        <v>110</v>
      </c>
      <c r="N91" s="88">
        <f t="shared" si="15"/>
        <v>0</v>
      </c>
      <c r="O91" s="66">
        <v>110</v>
      </c>
      <c r="P91" s="153">
        <v>0.9</v>
      </c>
      <c r="Q91" s="141">
        <v>16</v>
      </c>
      <c r="R91" s="141"/>
      <c r="S91" s="116">
        <v>369</v>
      </c>
      <c r="T91" s="66">
        <v>192</v>
      </c>
      <c r="U91" s="66">
        <v>4392</v>
      </c>
      <c r="V91" s="66">
        <v>29.3</v>
      </c>
      <c r="W91" s="66">
        <v>10.9</v>
      </c>
      <c r="X91" s="66">
        <v>24.8</v>
      </c>
      <c r="Y91" s="66">
        <v>206</v>
      </c>
      <c r="Z91" s="116">
        <v>2</v>
      </c>
      <c r="AA91" s="66">
        <v>4</v>
      </c>
      <c r="AB91" s="66">
        <v>0</v>
      </c>
      <c r="AC91" s="66">
        <v>0</v>
      </c>
      <c r="AD91" s="66">
        <v>0</v>
      </c>
      <c r="AE91" s="66">
        <v>0</v>
      </c>
      <c r="AF91" s="66">
        <v>0</v>
      </c>
      <c r="AG91" s="66">
        <v>0</v>
      </c>
      <c r="AH91" s="66">
        <v>0</v>
      </c>
      <c r="AI91" s="116">
        <v>0</v>
      </c>
      <c r="AJ91" s="66">
        <v>0</v>
      </c>
      <c r="AK91" s="118">
        <v>1</v>
      </c>
      <c r="AL91" s="66">
        <v>8.9</v>
      </c>
      <c r="AM91" s="119">
        <v>3</v>
      </c>
      <c r="AN91" s="120">
        <f t="shared" si="16"/>
        <v>278.38</v>
      </c>
      <c r="AO91" s="125">
        <f t="shared" si="17"/>
        <v>17.39875</v>
      </c>
    </row>
    <row r="92" spans="1:41" x14ac:dyDescent="0.2">
      <c r="A92" s="154" t="s">
        <v>206</v>
      </c>
      <c r="B92" s="50" t="s">
        <v>158</v>
      </c>
      <c r="C92" s="50" t="s">
        <v>445</v>
      </c>
      <c r="D92" s="50">
        <v>7</v>
      </c>
      <c r="E92" s="136"/>
      <c r="F92" s="52"/>
      <c r="G92" s="66">
        <v>12</v>
      </c>
      <c r="H92" s="88">
        <f t="shared" si="12"/>
        <v>0</v>
      </c>
      <c r="I92" s="66">
        <f t="shared" si="13"/>
        <v>12</v>
      </c>
      <c r="J92" s="66">
        <v>95</v>
      </c>
      <c r="K92" s="88">
        <f t="shared" si="14"/>
        <v>0</v>
      </c>
      <c r="L92" s="66">
        <v>95</v>
      </c>
      <c r="M92" s="66">
        <v>100</v>
      </c>
      <c r="N92" s="88">
        <f t="shared" si="15"/>
        <v>0</v>
      </c>
      <c r="O92" s="66">
        <v>100</v>
      </c>
      <c r="P92" s="153">
        <v>0.92</v>
      </c>
      <c r="Q92" s="141">
        <v>16</v>
      </c>
      <c r="R92" s="141"/>
      <c r="S92" s="116">
        <v>371</v>
      </c>
      <c r="T92" s="66">
        <v>187</v>
      </c>
      <c r="U92" s="66">
        <v>4455</v>
      </c>
      <c r="V92" s="66">
        <v>30.1</v>
      </c>
      <c r="W92" s="66">
        <v>13.1</v>
      </c>
      <c r="X92" s="66">
        <v>28.2</v>
      </c>
      <c r="Y92" s="66">
        <v>208</v>
      </c>
      <c r="Z92" s="116">
        <v>11.4</v>
      </c>
      <c r="AA92" s="66">
        <v>34.299999999999997</v>
      </c>
      <c r="AB92" s="66">
        <v>0</v>
      </c>
      <c r="AC92" s="66">
        <v>1</v>
      </c>
      <c r="AD92" s="66">
        <v>0</v>
      </c>
      <c r="AE92" s="66">
        <v>0</v>
      </c>
      <c r="AF92" s="66">
        <v>0</v>
      </c>
      <c r="AG92" s="66">
        <v>0</v>
      </c>
      <c r="AH92" s="66">
        <v>0</v>
      </c>
      <c r="AI92" s="116">
        <v>0</v>
      </c>
      <c r="AJ92" s="66">
        <v>0</v>
      </c>
      <c r="AK92" s="118">
        <v>2</v>
      </c>
      <c r="AL92" s="66">
        <v>5</v>
      </c>
      <c r="AM92" s="119">
        <v>2</v>
      </c>
      <c r="AN92" s="120">
        <f t="shared" si="16"/>
        <v>288.93</v>
      </c>
      <c r="AO92" s="125">
        <f t="shared" si="17"/>
        <v>18.058125</v>
      </c>
    </row>
    <row r="93" spans="1:41" x14ac:dyDescent="0.2">
      <c r="A93" s="154" t="s">
        <v>392</v>
      </c>
      <c r="B93" s="50" t="s">
        <v>132</v>
      </c>
      <c r="C93" s="50" t="s">
        <v>444</v>
      </c>
      <c r="D93" s="50">
        <v>9</v>
      </c>
      <c r="E93" s="136" t="s">
        <v>439</v>
      </c>
      <c r="F93" s="52"/>
      <c r="G93" s="66">
        <v>86</v>
      </c>
      <c r="H93" s="88">
        <f t="shared" si="12"/>
        <v>0</v>
      </c>
      <c r="I93" s="66">
        <f t="shared" si="13"/>
        <v>86</v>
      </c>
      <c r="J93" s="66">
        <v>97</v>
      </c>
      <c r="K93" s="88">
        <f t="shared" si="14"/>
        <v>0</v>
      </c>
      <c r="L93" s="66">
        <v>97</v>
      </c>
      <c r="M93" s="66">
        <v>197</v>
      </c>
      <c r="N93" s="88">
        <f t="shared" si="15"/>
        <v>0</v>
      </c>
      <c r="O93" s="66">
        <v>197</v>
      </c>
      <c r="P93" s="153">
        <v>0.84</v>
      </c>
      <c r="Q93" s="141">
        <v>16</v>
      </c>
      <c r="R93" s="141"/>
      <c r="S93" s="116">
        <v>0</v>
      </c>
      <c r="T93" s="66">
        <v>0</v>
      </c>
      <c r="U93" s="66">
        <v>0</v>
      </c>
      <c r="V93" s="66">
        <v>0</v>
      </c>
      <c r="W93" s="66">
        <v>0</v>
      </c>
      <c r="X93" s="66">
        <v>0</v>
      </c>
      <c r="Y93" s="66">
        <v>0</v>
      </c>
      <c r="Z93" s="116">
        <v>4.4000000000000004</v>
      </c>
      <c r="AA93" s="66">
        <v>23</v>
      </c>
      <c r="AB93" s="66">
        <v>0</v>
      </c>
      <c r="AC93" s="66">
        <v>1.1000000000000001</v>
      </c>
      <c r="AD93" s="66">
        <v>112</v>
      </c>
      <c r="AE93" s="66">
        <v>73.3</v>
      </c>
      <c r="AF93" s="66">
        <v>911</v>
      </c>
      <c r="AG93" s="66">
        <v>6.6</v>
      </c>
      <c r="AH93" s="66">
        <v>48.1</v>
      </c>
      <c r="AI93" s="116">
        <v>0</v>
      </c>
      <c r="AJ93" s="66">
        <v>0</v>
      </c>
      <c r="AK93" s="118">
        <v>0</v>
      </c>
      <c r="AL93" s="66">
        <v>1.1000000000000001</v>
      </c>
      <c r="AM93" s="119">
        <v>1.1000000000000001</v>
      </c>
      <c r="AN93" s="120">
        <f t="shared" si="16"/>
        <v>130.80000000000001</v>
      </c>
      <c r="AO93" s="125">
        <f t="shared" si="17"/>
        <v>8.1750000000000007</v>
      </c>
    </row>
    <row r="94" spans="1:41" x14ac:dyDescent="0.2">
      <c r="A94" s="154" t="s">
        <v>475</v>
      </c>
      <c r="B94" s="50" t="s">
        <v>129</v>
      </c>
      <c r="C94" s="50" t="s">
        <v>19</v>
      </c>
      <c r="D94" s="50">
        <v>5</v>
      </c>
      <c r="E94" s="136"/>
      <c r="F94" s="52"/>
      <c r="G94" s="66">
        <v>55</v>
      </c>
      <c r="H94" s="88">
        <f t="shared" si="12"/>
        <v>0</v>
      </c>
      <c r="I94" s="66">
        <f t="shared" si="13"/>
        <v>55</v>
      </c>
      <c r="J94" s="66">
        <v>74</v>
      </c>
      <c r="K94" s="88">
        <f t="shared" si="14"/>
        <v>0</v>
      </c>
      <c r="L94" s="66">
        <v>74</v>
      </c>
      <c r="M94" s="66">
        <v>300</v>
      </c>
      <c r="N94" s="88">
        <f t="shared" si="15"/>
        <v>0</v>
      </c>
      <c r="O94" s="66">
        <v>300</v>
      </c>
      <c r="P94" s="153">
        <v>0.88</v>
      </c>
      <c r="Q94" s="141">
        <v>16</v>
      </c>
      <c r="R94" s="141"/>
      <c r="S94" s="116">
        <v>0</v>
      </c>
      <c r="T94" s="66">
        <v>0</v>
      </c>
      <c r="U94" s="66">
        <v>0</v>
      </c>
      <c r="V94" s="66">
        <v>0</v>
      </c>
      <c r="W94" s="66">
        <v>0</v>
      </c>
      <c r="X94" s="66">
        <v>0</v>
      </c>
      <c r="Y94" s="66">
        <v>0</v>
      </c>
      <c r="Z94" s="116">
        <v>208</v>
      </c>
      <c r="AA94" s="66">
        <v>893</v>
      </c>
      <c r="AB94" s="66">
        <v>8.8000000000000007</v>
      </c>
      <c r="AC94" s="66">
        <v>45.1</v>
      </c>
      <c r="AD94" s="66">
        <v>42.6</v>
      </c>
      <c r="AE94" s="66">
        <v>33.799999999999997</v>
      </c>
      <c r="AF94" s="66">
        <v>301</v>
      </c>
      <c r="AG94" s="66">
        <v>2.5</v>
      </c>
      <c r="AH94" s="66">
        <v>16.3</v>
      </c>
      <c r="AI94" s="116">
        <v>0</v>
      </c>
      <c r="AJ94" s="66">
        <v>0</v>
      </c>
      <c r="AK94" s="118">
        <v>0</v>
      </c>
      <c r="AL94" s="66">
        <v>2.6</v>
      </c>
      <c r="AM94" s="119">
        <v>1.3</v>
      </c>
      <c r="AN94" s="120">
        <f t="shared" si="16"/>
        <v>184.6</v>
      </c>
      <c r="AO94" s="125">
        <f t="shared" si="17"/>
        <v>11.5375</v>
      </c>
    </row>
    <row r="95" spans="1:41" x14ac:dyDescent="0.2">
      <c r="A95" s="154" t="s">
        <v>143</v>
      </c>
      <c r="B95" s="50" t="s">
        <v>132</v>
      </c>
      <c r="C95" s="50" t="s">
        <v>441</v>
      </c>
      <c r="D95" s="50">
        <v>7</v>
      </c>
      <c r="E95" s="136"/>
      <c r="F95" s="52"/>
      <c r="G95" s="66">
        <v>155</v>
      </c>
      <c r="H95" s="88">
        <f t="shared" si="12"/>
        <v>0</v>
      </c>
      <c r="I95" s="66">
        <f t="shared" si="13"/>
        <v>155</v>
      </c>
      <c r="J95" s="66">
        <v>102</v>
      </c>
      <c r="K95" s="88">
        <f t="shared" si="14"/>
        <v>0</v>
      </c>
      <c r="L95" s="66">
        <v>102</v>
      </c>
      <c r="M95" s="66">
        <v>11</v>
      </c>
      <c r="N95" s="88">
        <f t="shared" si="15"/>
        <v>0</v>
      </c>
      <c r="O95" s="66">
        <v>11</v>
      </c>
      <c r="P95" s="153">
        <v>0.87</v>
      </c>
      <c r="Q95" s="141">
        <v>16</v>
      </c>
      <c r="R95" s="141"/>
      <c r="S95" s="116">
        <v>0</v>
      </c>
      <c r="T95" s="66">
        <v>0</v>
      </c>
      <c r="U95" s="66">
        <v>0</v>
      </c>
      <c r="V95" s="66">
        <v>0</v>
      </c>
      <c r="W95" s="66">
        <v>0</v>
      </c>
      <c r="X95" s="66">
        <v>0</v>
      </c>
      <c r="Y95" s="66">
        <v>0</v>
      </c>
      <c r="Z95" s="116">
        <v>0</v>
      </c>
      <c r="AA95" s="66">
        <v>0</v>
      </c>
      <c r="AB95" s="66">
        <v>0</v>
      </c>
      <c r="AC95" s="66">
        <v>0</v>
      </c>
      <c r="AD95" s="66">
        <v>96</v>
      </c>
      <c r="AE95" s="66">
        <v>59.2</v>
      </c>
      <c r="AF95" s="66">
        <v>690</v>
      </c>
      <c r="AG95" s="66">
        <v>6</v>
      </c>
      <c r="AH95" s="66">
        <v>39.1</v>
      </c>
      <c r="AI95" s="116">
        <v>0</v>
      </c>
      <c r="AJ95" s="66">
        <v>0</v>
      </c>
      <c r="AK95" s="118">
        <v>0</v>
      </c>
      <c r="AL95" s="66">
        <v>1</v>
      </c>
      <c r="AM95" s="119">
        <v>1</v>
      </c>
      <c r="AN95" s="120">
        <f t="shared" si="16"/>
        <v>103</v>
      </c>
      <c r="AO95" s="125">
        <f t="shared" si="17"/>
        <v>6.4375</v>
      </c>
    </row>
    <row r="96" spans="1:41" x14ac:dyDescent="0.2">
      <c r="A96" s="154" t="s">
        <v>263</v>
      </c>
      <c r="B96" s="50" t="s">
        <v>132</v>
      </c>
      <c r="C96" s="50" t="s">
        <v>17</v>
      </c>
      <c r="D96" s="50">
        <v>9</v>
      </c>
      <c r="E96" s="136"/>
      <c r="F96" s="52"/>
      <c r="G96" s="66">
        <v>114</v>
      </c>
      <c r="H96" s="88">
        <f t="shared" si="12"/>
        <v>0</v>
      </c>
      <c r="I96" s="66">
        <f t="shared" si="13"/>
        <v>114</v>
      </c>
      <c r="J96" s="66">
        <v>109</v>
      </c>
      <c r="K96" s="88">
        <f t="shared" si="14"/>
        <v>0</v>
      </c>
      <c r="L96" s="66">
        <v>109</v>
      </c>
      <c r="M96" s="66">
        <v>130</v>
      </c>
      <c r="N96" s="88">
        <f t="shared" si="15"/>
        <v>0</v>
      </c>
      <c r="O96" s="66">
        <v>130</v>
      </c>
      <c r="P96" s="153">
        <v>0.74</v>
      </c>
      <c r="Q96" s="141">
        <v>16</v>
      </c>
      <c r="R96" s="141"/>
      <c r="S96" s="116">
        <v>0</v>
      </c>
      <c r="T96" s="66">
        <v>0</v>
      </c>
      <c r="U96" s="66">
        <v>0</v>
      </c>
      <c r="V96" s="66">
        <v>0</v>
      </c>
      <c r="W96" s="66">
        <v>0</v>
      </c>
      <c r="X96" s="66">
        <v>0</v>
      </c>
      <c r="Y96" s="66">
        <v>0</v>
      </c>
      <c r="Z96" s="116">
        <v>2.1</v>
      </c>
      <c r="AA96" s="66">
        <v>14.5</v>
      </c>
      <c r="AB96" s="66">
        <v>0</v>
      </c>
      <c r="AC96" s="66">
        <v>0</v>
      </c>
      <c r="AD96" s="66">
        <v>112</v>
      </c>
      <c r="AE96" s="66">
        <v>71.5</v>
      </c>
      <c r="AF96" s="66">
        <v>909</v>
      </c>
      <c r="AG96" s="66">
        <v>4.0999999999999996</v>
      </c>
      <c r="AH96" s="66">
        <v>47.6</v>
      </c>
      <c r="AI96" s="116">
        <v>0</v>
      </c>
      <c r="AJ96" s="66">
        <v>0</v>
      </c>
      <c r="AK96" s="118">
        <v>0</v>
      </c>
      <c r="AL96" s="66">
        <v>1.1000000000000001</v>
      </c>
      <c r="AM96" s="119">
        <v>1.1000000000000001</v>
      </c>
      <c r="AN96" s="120">
        <f t="shared" si="16"/>
        <v>114.75</v>
      </c>
      <c r="AO96" s="125">
        <f t="shared" si="17"/>
        <v>7.171875</v>
      </c>
    </row>
    <row r="97" spans="1:41" x14ac:dyDescent="0.2">
      <c r="A97" s="154" t="s">
        <v>188</v>
      </c>
      <c r="B97" s="50" t="s">
        <v>129</v>
      </c>
      <c r="C97" s="50" t="s">
        <v>430</v>
      </c>
      <c r="D97" s="50">
        <v>8</v>
      </c>
      <c r="E97" s="136"/>
      <c r="F97" s="52"/>
      <c r="G97" s="66">
        <v>95</v>
      </c>
      <c r="H97" s="88">
        <f t="shared" si="12"/>
        <v>0</v>
      </c>
      <c r="I97" s="66">
        <f t="shared" si="13"/>
        <v>95</v>
      </c>
      <c r="J97" s="66">
        <v>64</v>
      </c>
      <c r="K97" s="88">
        <f t="shared" si="14"/>
        <v>0</v>
      </c>
      <c r="L97" s="66">
        <v>64</v>
      </c>
      <c r="M97" s="66">
        <v>68</v>
      </c>
      <c r="N97" s="88">
        <f t="shared" si="15"/>
        <v>0</v>
      </c>
      <c r="O97" s="66">
        <v>68</v>
      </c>
      <c r="P97" s="153">
        <v>0.87</v>
      </c>
      <c r="Q97" s="141">
        <v>16</v>
      </c>
      <c r="R97" s="141"/>
      <c r="S97" s="116">
        <v>0</v>
      </c>
      <c r="T97" s="66">
        <v>0</v>
      </c>
      <c r="U97" s="66">
        <v>0</v>
      </c>
      <c r="V97" s="66">
        <v>0</v>
      </c>
      <c r="W97" s="66">
        <v>0</v>
      </c>
      <c r="X97" s="66">
        <v>0</v>
      </c>
      <c r="Y97" s="66">
        <v>0</v>
      </c>
      <c r="Z97" s="116">
        <v>176</v>
      </c>
      <c r="AA97" s="66">
        <v>803</v>
      </c>
      <c r="AB97" s="66">
        <v>4</v>
      </c>
      <c r="AC97" s="66">
        <v>40.200000000000003</v>
      </c>
      <c r="AD97" s="66">
        <v>36.1</v>
      </c>
      <c r="AE97" s="66">
        <v>29.1</v>
      </c>
      <c r="AF97" s="66">
        <v>290</v>
      </c>
      <c r="AG97" s="66">
        <v>2</v>
      </c>
      <c r="AH97" s="66">
        <v>15.1</v>
      </c>
      <c r="AI97" s="116">
        <v>0</v>
      </c>
      <c r="AJ97" s="66">
        <v>0</v>
      </c>
      <c r="AK97" s="118">
        <v>0</v>
      </c>
      <c r="AL97" s="66">
        <v>0</v>
      </c>
      <c r="AM97" s="119">
        <v>0</v>
      </c>
      <c r="AN97" s="120">
        <f t="shared" si="16"/>
        <v>145.30000000000001</v>
      </c>
      <c r="AO97" s="125">
        <f t="shared" si="17"/>
        <v>9.0812500000000007</v>
      </c>
    </row>
    <row r="98" spans="1:41" x14ac:dyDescent="0.2">
      <c r="A98" s="154" t="s">
        <v>182</v>
      </c>
      <c r="B98" s="50" t="s">
        <v>129</v>
      </c>
      <c r="C98" s="50" t="s">
        <v>435</v>
      </c>
      <c r="D98" s="50">
        <v>4</v>
      </c>
      <c r="E98" s="136"/>
      <c r="F98" s="52"/>
      <c r="G98" s="66">
        <v>247</v>
      </c>
      <c r="H98" s="88">
        <f t="shared" si="12"/>
        <v>0</v>
      </c>
      <c r="I98" s="66">
        <f t="shared" si="13"/>
        <v>247</v>
      </c>
      <c r="J98" s="66">
        <v>94</v>
      </c>
      <c r="K98" s="88">
        <f t="shared" si="14"/>
        <v>0</v>
      </c>
      <c r="L98" s="66">
        <v>94</v>
      </c>
      <c r="M98" s="66">
        <v>62</v>
      </c>
      <c r="N98" s="88">
        <f t="shared" si="15"/>
        <v>0</v>
      </c>
      <c r="O98" s="66">
        <v>62</v>
      </c>
      <c r="P98" s="153">
        <v>0.74</v>
      </c>
      <c r="Q98" s="141">
        <v>16</v>
      </c>
      <c r="R98" s="141"/>
      <c r="S98" s="116">
        <v>0</v>
      </c>
      <c r="T98" s="66">
        <v>0</v>
      </c>
      <c r="U98" s="66">
        <v>0</v>
      </c>
      <c r="V98" s="66">
        <v>0</v>
      </c>
      <c r="W98" s="66">
        <v>0</v>
      </c>
      <c r="X98" s="66">
        <v>0</v>
      </c>
      <c r="Y98" s="66">
        <v>0</v>
      </c>
      <c r="Z98" s="116">
        <v>102</v>
      </c>
      <c r="AA98" s="66">
        <v>461</v>
      </c>
      <c r="AB98" s="66">
        <v>3.6</v>
      </c>
      <c r="AC98" s="66">
        <v>22.9</v>
      </c>
      <c r="AD98" s="66">
        <v>25.8</v>
      </c>
      <c r="AE98" s="66">
        <v>20.8</v>
      </c>
      <c r="AF98" s="66">
        <v>182</v>
      </c>
      <c r="AG98" s="66">
        <v>0.7</v>
      </c>
      <c r="AH98" s="66">
        <v>10.7</v>
      </c>
      <c r="AI98" s="116">
        <v>0</v>
      </c>
      <c r="AJ98" s="66">
        <v>0</v>
      </c>
      <c r="AK98" s="118">
        <v>0</v>
      </c>
      <c r="AL98" s="66">
        <v>1.4</v>
      </c>
      <c r="AM98" s="119">
        <v>0.7</v>
      </c>
      <c r="AN98" s="120">
        <f t="shared" si="16"/>
        <v>88.7</v>
      </c>
      <c r="AO98" s="125">
        <f t="shared" si="17"/>
        <v>5.5437500000000002</v>
      </c>
    </row>
    <row r="99" spans="1:41" x14ac:dyDescent="0.2">
      <c r="A99" s="154" t="s">
        <v>175</v>
      </c>
      <c r="B99" s="50" t="s">
        <v>158</v>
      </c>
      <c r="C99" s="50" t="s">
        <v>428</v>
      </c>
      <c r="D99" s="50">
        <v>9</v>
      </c>
      <c r="E99" s="136"/>
      <c r="F99" s="52"/>
      <c r="G99" s="66">
        <v>20</v>
      </c>
      <c r="H99" s="88">
        <f t="shared" si="12"/>
        <v>0</v>
      </c>
      <c r="I99" s="66">
        <f t="shared" si="13"/>
        <v>20</v>
      </c>
      <c r="J99" s="66">
        <v>88</v>
      </c>
      <c r="K99" s="88">
        <f t="shared" si="14"/>
        <v>0</v>
      </c>
      <c r="L99" s="66">
        <v>88</v>
      </c>
      <c r="M99" s="66">
        <v>88</v>
      </c>
      <c r="N99" s="88">
        <f t="shared" si="15"/>
        <v>0</v>
      </c>
      <c r="O99" s="66">
        <v>88</v>
      </c>
      <c r="P99" s="153">
        <v>0.89</v>
      </c>
      <c r="Q99" s="141">
        <v>16</v>
      </c>
      <c r="R99" s="141"/>
      <c r="S99" s="116">
        <v>316</v>
      </c>
      <c r="T99" s="66">
        <v>198</v>
      </c>
      <c r="U99" s="66">
        <v>3839</v>
      </c>
      <c r="V99" s="66">
        <v>27.2</v>
      </c>
      <c r="W99" s="66">
        <v>12</v>
      </c>
      <c r="X99" s="66">
        <v>24.9</v>
      </c>
      <c r="Y99" s="66">
        <v>176</v>
      </c>
      <c r="Z99" s="116">
        <v>34</v>
      </c>
      <c r="AA99" s="66">
        <v>166</v>
      </c>
      <c r="AB99" s="66">
        <v>1.9</v>
      </c>
      <c r="AC99" s="66">
        <v>12.6</v>
      </c>
      <c r="AD99" s="66">
        <v>0</v>
      </c>
      <c r="AE99" s="66">
        <v>0</v>
      </c>
      <c r="AF99" s="66">
        <v>0</v>
      </c>
      <c r="AG99" s="66">
        <v>0</v>
      </c>
      <c r="AH99" s="66">
        <v>0</v>
      </c>
      <c r="AI99" s="116">
        <v>0</v>
      </c>
      <c r="AJ99" s="66">
        <v>0</v>
      </c>
      <c r="AK99" s="118">
        <v>0</v>
      </c>
      <c r="AL99" s="66">
        <v>8</v>
      </c>
      <c r="AM99" s="119">
        <v>2</v>
      </c>
      <c r="AN99" s="120">
        <f t="shared" si="16"/>
        <v>274.36</v>
      </c>
      <c r="AO99" s="125">
        <f t="shared" si="17"/>
        <v>17.147500000000001</v>
      </c>
    </row>
    <row r="100" spans="1:41" x14ac:dyDescent="0.2">
      <c r="A100" s="154" t="s">
        <v>476</v>
      </c>
      <c r="B100" s="50" t="s">
        <v>129</v>
      </c>
      <c r="C100" s="50" t="s">
        <v>13</v>
      </c>
      <c r="D100" s="50">
        <v>11</v>
      </c>
      <c r="E100" s="136" t="s">
        <v>439</v>
      </c>
      <c r="F100" s="52"/>
      <c r="G100" s="66">
        <v>62</v>
      </c>
      <c r="H100" s="88">
        <f t="shared" si="12"/>
        <v>0</v>
      </c>
      <c r="I100" s="66">
        <f t="shared" si="13"/>
        <v>62</v>
      </c>
      <c r="J100" s="66">
        <v>69</v>
      </c>
      <c r="K100" s="88">
        <f t="shared" si="14"/>
        <v>0</v>
      </c>
      <c r="L100" s="66">
        <v>69</v>
      </c>
      <c r="M100" s="66">
        <v>300</v>
      </c>
      <c r="N100" s="88">
        <f t="shared" si="15"/>
        <v>0</v>
      </c>
      <c r="O100" s="66">
        <v>300</v>
      </c>
      <c r="P100" s="153">
        <v>0.84</v>
      </c>
      <c r="Q100" s="141">
        <v>16</v>
      </c>
      <c r="R100" s="141"/>
      <c r="S100" s="116">
        <v>0</v>
      </c>
      <c r="T100" s="66">
        <v>0</v>
      </c>
      <c r="U100" s="66">
        <v>0</v>
      </c>
      <c r="V100" s="66">
        <v>0</v>
      </c>
      <c r="W100" s="66">
        <v>0</v>
      </c>
      <c r="X100" s="66">
        <v>0</v>
      </c>
      <c r="Y100" s="66">
        <v>0</v>
      </c>
      <c r="Z100" s="116">
        <v>175</v>
      </c>
      <c r="AA100" s="66">
        <v>828</v>
      </c>
      <c r="AB100" s="66">
        <v>6.5</v>
      </c>
      <c r="AC100" s="66">
        <v>41.3</v>
      </c>
      <c r="AD100" s="66">
        <v>41.3</v>
      </c>
      <c r="AE100" s="66">
        <v>33.6</v>
      </c>
      <c r="AF100" s="66">
        <v>337</v>
      </c>
      <c r="AG100" s="66">
        <v>2.6</v>
      </c>
      <c r="AH100" s="66">
        <v>16.8</v>
      </c>
      <c r="AI100" s="116">
        <v>0</v>
      </c>
      <c r="AJ100" s="66">
        <v>0</v>
      </c>
      <c r="AK100" s="118">
        <v>0</v>
      </c>
      <c r="AL100" s="66">
        <v>1.2</v>
      </c>
      <c r="AM100" s="119">
        <v>0</v>
      </c>
      <c r="AN100" s="120">
        <f t="shared" si="16"/>
        <v>171.1</v>
      </c>
      <c r="AO100" s="125">
        <f t="shared" si="17"/>
        <v>10.69375</v>
      </c>
    </row>
    <row r="101" spans="1:41" x14ac:dyDescent="0.2">
      <c r="A101" s="154" t="s">
        <v>477</v>
      </c>
      <c r="B101" s="50" t="s">
        <v>158</v>
      </c>
      <c r="C101" s="50" t="s">
        <v>16</v>
      </c>
      <c r="D101" s="50">
        <v>12</v>
      </c>
      <c r="E101" s="136"/>
      <c r="F101" s="52"/>
      <c r="G101" s="66">
        <v>17</v>
      </c>
      <c r="H101" s="88">
        <f t="shared" ref="H101:H132" si="18">I101-G101</f>
        <v>0</v>
      </c>
      <c r="I101" s="66">
        <f t="shared" ref="I101:I132" si="19">G101</f>
        <v>17</v>
      </c>
      <c r="J101" s="66">
        <v>116</v>
      </c>
      <c r="K101" s="88">
        <f t="shared" ref="K101:K132" si="20">L101-J101</f>
        <v>0</v>
      </c>
      <c r="L101" s="66">
        <v>116</v>
      </c>
      <c r="M101" s="66">
        <v>300</v>
      </c>
      <c r="N101" s="88">
        <f t="shared" ref="N101:N132" si="21">O101-M101</f>
        <v>0</v>
      </c>
      <c r="O101" s="66">
        <v>300</v>
      </c>
      <c r="P101" s="153">
        <v>0.82</v>
      </c>
      <c r="Q101" s="141">
        <v>16</v>
      </c>
      <c r="R101" s="141"/>
      <c r="S101" s="116">
        <v>330</v>
      </c>
      <c r="T101" s="66">
        <v>199</v>
      </c>
      <c r="U101" s="66">
        <v>3804</v>
      </c>
      <c r="V101" s="66">
        <v>23.8</v>
      </c>
      <c r="W101" s="66">
        <v>13.9</v>
      </c>
      <c r="X101" s="66">
        <v>28.7</v>
      </c>
      <c r="Y101" s="66">
        <v>190</v>
      </c>
      <c r="Z101" s="116">
        <v>76.2</v>
      </c>
      <c r="AA101" s="66">
        <v>379</v>
      </c>
      <c r="AB101" s="66">
        <v>2</v>
      </c>
      <c r="AC101" s="66">
        <v>18.8</v>
      </c>
      <c r="AD101" s="66">
        <v>0</v>
      </c>
      <c r="AE101" s="66">
        <v>0</v>
      </c>
      <c r="AF101" s="66">
        <v>0</v>
      </c>
      <c r="AG101" s="66">
        <v>0</v>
      </c>
      <c r="AH101" s="66">
        <v>0</v>
      </c>
      <c r="AI101" s="116">
        <v>0</v>
      </c>
      <c r="AJ101" s="66">
        <v>0</v>
      </c>
      <c r="AK101" s="118">
        <v>1</v>
      </c>
      <c r="AL101" s="66">
        <v>7.9</v>
      </c>
      <c r="AM101" s="119">
        <v>3</v>
      </c>
      <c r="AN101" s="120">
        <f t="shared" ref="AN101:AN132" si="22">IFERROR($S101*$S$2+$T101*$T$2+IF($U$2=0,0,$U101/$U$2)+$V101*$V$2+$W101*$W$2+$X101*$X$2+$Z101*$Z$2+IF($AA$2=0,0,$AA101/$AA$2)+$AB$2*$AB101+$AE101*$AE$2+IF($AF$2=0,0,$AF101/$AF$2)+$AG101*$AG$2+IF($AI$2=0,0,$AI101/$AI$2)+$AJ101*$AJ$2+$AK101*$AK$2+$AL101*$AL$2+$AM101*$AM$2,0)</f>
        <v>279.36</v>
      </c>
      <c r="AO101" s="125">
        <f t="shared" ref="AO101:AO132" si="23">IFERROR($AN101/$Q101,"-")</f>
        <v>17.46</v>
      </c>
    </row>
    <row r="102" spans="1:41" x14ac:dyDescent="0.2">
      <c r="A102" s="154" t="s">
        <v>194</v>
      </c>
      <c r="B102" s="50" t="s">
        <v>158</v>
      </c>
      <c r="C102" s="50" t="s">
        <v>430</v>
      </c>
      <c r="D102" s="50">
        <v>8</v>
      </c>
      <c r="E102" s="136"/>
      <c r="F102" s="52"/>
      <c r="G102" s="66">
        <v>16</v>
      </c>
      <c r="H102" s="88">
        <f t="shared" si="18"/>
        <v>0</v>
      </c>
      <c r="I102" s="66">
        <f t="shared" si="19"/>
        <v>16</v>
      </c>
      <c r="J102" s="66">
        <v>110</v>
      </c>
      <c r="K102" s="88">
        <f t="shared" si="20"/>
        <v>0</v>
      </c>
      <c r="L102" s="66">
        <v>110</v>
      </c>
      <c r="M102" s="66">
        <v>66</v>
      </c>
      <c r="N102" s="88">
        <f t="shared" si="21"/>
        <v>0</v>
      </c>
      <c r="O102" s="66">
        <v>66</v>
      </c>
      <c r="P102" s="153">
        <v>0.9</v>
      </c>
      <c r="Q102" s="141">
        <v>16</v>
      </c>
      <c r="R102" s="141"/>
      <c r="S102" s="116">
        <v>362</v>
      </c>
      <c r="T102" s="66">
        <v>184</v>
      </c>
      <c r="U102" s="66">
        <v>4242</v>
      </c>
      <c r="V102" s="66">
        <v>27.6</v>
      </c>
      <c r="W102" s="66">
        <v>13.1</v>
      </c>
      <c r="X102" s="66">
        <v>27.2</v>
      </c>
      <c r="Y102" s="66">
        <v>199</v>
      </c>
      <c r="Z102" s="116">
        <v>20.399999999999999</v>
      </c>
      <c r="AA102" s="66">
        <v>102</v>
      </c>
      <c r="AB102" s="66">
        <v>1</v>
      </c>
      <c r="AC102" s="66">
        <v>5.0999999999999996</v>
      </c>
      <c r="AD102" s="66">
        <v>0</v>
      </c>
      <c r="AE102" s="66">
        <v>0</v>
      </c>
      <c r="AF102" s="66">
        <v>0</v>
      </c>
      <c r="AG102" s="66">
        <v>0</v>
      </c>
      <c r="AH102" s="66">
        <v>0</v>
      </c>
      <c r="AI102" s="116">
        <v>0</v>
      </c>
      <c r="AJ102" s="66">
        <v>0</v>
      </c>
      <c r="AK102" s="118">
        <v>1</v>
      </c>
      <c r="AL102" s="66">
        <v>6</v>
      </c>
      <c r="AM102" s="119">
        <v>2</v>
      </c>
      <c r="AN102" s="120">
        <f t="shared" si="22"/>
        <v>281.18</v>
      </c>
      <c r="AO102" s="125">
        <f t="shared" si="23"/>
        <v>17.57375</v>
      </c>
    </row>
    <row r="103" spans="1:41" x14ac:dyDescent="0.2">
      <c r="A103" s="154" t="s">
        <v>190</v>
      </c>
      <c r="B103" s="50" t="s">
        <v>158</v>
      </c>
      <c r="C103" s="50" t="s">
        <v>436</v>
      </c>
      <c r="D103" s="50">
        <v>8</v>
      </c>
      <c r="E103" s="136"/>
      <c r="F103" s="52"/>
      <c r="G103" s="66">
        <v>9</v>
      </c>
      <c r="H103" s="88">
        <f t="shared" si="18"/>
        <v>0</v>
      </c>
      <c r="I103" s="66">
        <f t="shared" si="19"/>
        <v>9</v>
      </c>
      <c r="J103" s="66">
        <v>117</v>
      </c>
      <c r="K103" s="88">
        <f t="shared" si="20"/>
        <v>0</v>
      </c>
      <c r="L103" s="66">
        <v>117</v>
      </c>
      <c r="M103" s="66">
        <v>78</v>
      </c>
      <c r="N103" s="88">
        <f t="shared" si="21"/>
        <v>0</v>
      </c>
      <c r="O103" s="66">
        <v>78</v>
      </c>
      <c r="P103" s="153">
        <v>0.75</v>
      </c>
      <c r="Q103" s="141">
        <v>16</v>
      </c>
      <c r="R103" s="141"/>
      <c r="S103" s="116">
        <v>309</v>
      </c>
      <c r="T103" s="66">
        <v>185</v>
      </c>
      <c r="U103" s="66">
        <v>3629</v>
      </c>
      <c r="V103" s="66">
        <v>23.1</v>
      </c>
      <c r="W103" s="66">
        <v>10.5</v>
      </c>
      <c r="X103" s="66">
        <v>25.1</v>
      </c>
      <c r="Y103" s="66">
        <v>178</v>
      </c>
      <c r="Z103" s="116">
        <v>79.599999999999994</v>
      </c>
      <c r="AA103" s="66">
        <v>398</v>
      </c>
      <c r="AB103" s="66">
        <v>4.2</v>
      </c>
      <c r="AC103" s="66">
        <v>27.2</v>
      </c>
      <c r="AD103" s="66">
        <v>0</v>
      </c>
      <c r="AE103" s="66">
        <v>0</v>
      </c>
      <c r="AF103" s="66">
        <v>0</v>
      </c>
      <c r="AG103" s="66">
        <v>0</v>
      </c>
      <c r="AH103" s="66">
        <v>0</v>
      </c>
      <c r="AI103" s="116">
        <v>0</v>
      </c>
      <c r="AJ103" s="66">
        <v>0</v>
      </c>
      <c r="AK103" s="118">
        <v>2.1</v>
      </c>
      <c r="AL103" s="66">
        <v>6.3</v>
      </c>
      <c r="AM103" s="119">
        <v>2.1</v>
      </c>
      <c r="AN103" s="120">
        <f t="shared" si="22"/>
        <v>292.06</v>
      </c>
      <c r="AO103" s="125">
        <f t="shared" si="23"/>
        <v>18.25375</v>
      </c>
    </row>
    <row r="104" spans="1:41" x14ac:dyDescent="0.2">
      <c r="A104" s="154" t="s">
        <v>273</v>
      </c>
      <c r="B104" s="50" t="s">
        <v>160</v>
      </c>
      <c r="C104" s="50" t="s">
        <v>451</v>
      </c>
      <c r="D104" s="50">
        <v>11</v>
      </c>
      <c r="E104" s="136"/>
      <c r="F104" s="52"/>
      <c r="G104" s="66">
        <v>206</v>
      </c>
      <c r="H104" s="88">
        <f t="shared" si="18"/>
        <v>0</v>
      </c>
      <c r="I104" s="66">
        <f t="shared" si="19"/>
        <v>206</v>
      </c>
      <c r="J104" s="66">
        <v>114</v>
      </c>
      <c r="K104" s="88">
        <f t="shared" si="20"/>
        <v>0</v>
      </c>
      <c r="L104" s="66">
        <v>114</v>
      </c>
      <c r="M104" s="66">
        <v>201</v>
      </c>
      <c r="N104" s="88">
        <f t="shared" si="21"/>
        <v>0</v>
      </c>
      <c r="O104" s="66">
        <v>201</v>
      </c>
      <c r="P104" s="153">
        <v>0.81</v>
      </c>
      <c r="Q104" s="141">
        <v>16</v>
      </c>
      <c r="R104" s="141"/>
      <c r="S104" s="116">
        <v>0</v>
      </c>
      <c r="T104" s="66">
        <v>0</v>
      </c>
      <c r="U104" s="66">
        <v>0</v>
      </c>
      <c r="V104" s="66">
        <v>0</v>
      </c>
      <c r="W104" s="66">
        <v>0</v>
      </c>
      <c r="X104" s="66">
        <v>0</v>
      </c>
      <c r="Y104" s="66">
        <v>0</v>
      </c>
      <c r="Z104" s="116">
        <v>0</v>
      </c>
      <c r="AA104" s="66">
        <v>0</v>
      </c>
      <c r="AB104" s="66">
        <v>0</v>
      </c>
      <c r="AC104" s="66">
        <v>0</v>
      </c>
      <c r="AD104" s="66">
        <v>79.5</v>
      </c>
      <c r="AE104" s="66">
        <v>49.1</v>
      </c>
      <c r="AF104" s="66">
        <v>578</v>
      </c>
      <c r="AG104" s="66">
        <v>4.9000000000000004</v>
      </c>
      <c r="AH104" s="66">
        <v>34.4</v>
      </c>
      <c r="AI104" s="116">
        <v>0</v>
      </c>
      <c r="AJ104" s="66">
        <v>0</v>
      </c>
      <c r="AK104" s="118">
        <v>0</v>
      </c>
      <c r="AL104" s="66">
        <v>1</v>
      </c>
      <c r="AM104" s="119">
        <v>0</v>
      </c>
      <c r="AN104" s="120">
        <f t="shared" si="22"/>
        <v>87.2</v>
      </c>
      <c r="AO104" s="125">
        <f t="shared" si="23"/>
        <v>5.45</v>
      </c>
    </row>
    <row r="105" spans="1:41" x14ac:dyDescent="0.2">
      <c r="A105" s="154" t="s">
        <v>178</v>
      </c>
      <c r="B105" s="50" t="s">
        <v>160</v>
      </c>
      <c r="C105" s="50" t="s">
        <v>432</v>
      </c>
      <c r="D105" s="50">
        <v>4</v>
      </c>
      <c r="E105" s="136" t="s">
        <v>439</v>
      </c>
      <c r="F105" s="52"/>
      <c r="G105" s="66">
        <v>200</v>
      </c>
      <c r="H105" s="88">
        <f t="shared" si="18"/>
        <v>0</v>
      </c>
      <c r="I105" s="66">
        <f t="shared" si="19"/>
        <v>200</v>
      </c>
      <c r="J105" s="66">
        <v>103</v>
      </c>
      <c r="K105" s="88">
        <f t="shared" si="20"/>
        <v>0</v>
      </c>
      <c r="L105" s="66">
        <v>103</v>
      </c>
      <c r="M105" s="66">
        <v>51</v>
      </c>
      <c r="N105" s="88">
        <f t="shared" si="21"/>
        <v>0</v>
      </c>
      <c r="O105" s="66">
        <v>51</v>
      </c>
      <c r="P105" s="153">
        <v>0.91</v>
      </c>
      <c r="Q105" s="141">
        <v>16</v>
      </c>
      <c r="R105" s="141"/>
      <c r="S105" s="116">
        <v>0</v>
      </c>
      <c r="T105" s="66">
        <v>0</v>
      </c>
      <c r="U105" s="66">
        <v>0</v>
      </c>
      <c r="V105" s="66">
        <v>0</v>
      </c>
      <c r="W105" s="66">
        <v>0</v>
      </c>
      <c r="X105" s="66">
        <v>0</v>
      </c>
      <c r="Y105" s="66">
        <v>0</v>
      </c>
      <c r="Z105" s="116">
        <v>0</v>
      </c>
      <c r="AA105" s="66">
        <v>0</v>
      </c>
      <c r="AB105" s="66">
        <v>0</v>
      </c>
      <c r="AC105" s="66">
        <v>0</v>
      </c>
      <c r="AD105" s="66">
        <v>82.6</v>
      </c>
      <c r="AE105" s="66">
        <v>57.9</v>
      </c>
      <c r="AF105" s="66">
        <v>614</v>
      </c>
      <c r="AG105" s="66">
        <v>4.0999999999999996</v>
      </c>
      <c r="AH105" s="66">
        <v>40.299999999999997</v>
      </c>
      <c r="AI105" s="116">
        <v>0</v>
      </c>
      <c r="AJ105" s="66">
        <v>0</v>
      </c>
      <c r="AK105" s="118">
        <v>0</v>
      </c>
      <c r="AL105" s="66">
        <v>1.1000000000000001</v>
      </c>
      <c r="AM105" s="119">
        <v>0</v>
      </c>
      <c r="AN105" s="120">
        <f t="shared" si="22"/>
        <v>86</v>
      </c>
      <c r="AO105" s="125">
        <f t="shared" si="23"/>
        <v>5.375</v>
      </c>
    </row>
    <row r="106" spans="1:41" x14ac:dyDescent="0.2">
      <c r="A106" s="154" t="s">
        <v>318</v>
      </c>
      <c r="B106" s="50" t="s">
        <v>158</v>
      </c>
      <c r="C106" s="50" t="s">
        <v>122</v>
      </c>
      <c r="D106" s="50">
        <v>12</v>
      </c>
      <c r="E106" s="136"/>
      <c r="F106" s="52"/>
      <c r="G106" s="66">
        <v>14</v>
      </c>
      <c r="H106" s="88">
        <f t="shared" si="18"/>
        <v>0</v>
      </c>
      <c r="I106" s="66">
        <f t="shared" si="19"/>
        <v>14</v>
      </c>
      <c r="J106" s="66">
        <v>118</v>
      </c>
      <c r="K106" s="88">
        <f t="shared" si="20"/>
        <v>0</v>
      </c>
      <c r="L106" s="66">
        <v>118</v>
      </c>
      <c r="M106" s="66">
        <v>242</v>
      </c>
      <c r="N106" s="88">
        <f t="shared" si="21"/>
        <v>0</v>
      </c>
      <c r="O106" s="66">
        <v>242</v>
      </c>
      <c r="P106" s="153">
        <v>0.89</v>
      </c>
      <c r="Q106" s="141">
        <v>16</v>
      </c>
      <c r="R106" s="141"/>
      <c r="S106" s="116">
        <v>345</v>
      </c>
      <c r="T106" s="66">
        <v>182</v>
      </c>
      <c r="U106" s="66">
        <v>4254</v>
      </c>
      <c r="V106" s="66">
        <v>29.5</v>
      </c>
      <c r="W106" s="66">
        <v>10.9</v>
      </c>
      <c r="X106" s="66">
        <v>26.7</v>
      </c>
      <c r="Y106" s="66">
        <v>195</v>
      </c>
      <c r="Z106" s="116">
        <v>15.2</v>
      </c>
      <c r="AA106" s="66">
        <v>76.2</v>
      </c>
      <c r="AB106" s="66">
        <v>1</v>
      </c>
      <c r="AC106" s="66">
        <v>4.0999999999999996</v>
      </c>
      <c r="AD106" s="66">
        <v>0</v>
      </c>
      <c r="AE106" s="66">
        <v>0</v>
      </c>
      <c r="AF106" s="66">
        <v>0</v>
      </c>
      <c r="AG106" s="66">
        <v>0</v>
      </c>
      <c r="AH106" s="66">
        <v>0</v>
      </c>
      <c r="AI106" s="116">
        <v>0</v>
      </c>
      <c r="AJ106" s="66">
        <v>0</v>
      </c>
      <c r="AK106" s="118">
        <v>1</v>
      </c>
      <c r="AL106" s="66">
        <v>6.9</v>
      </c>
      <c r="AM106" s="119">
        <v>3</v>
      </c>
      <c r="AN106" s="120">
        <f t="shared" si="22"/>
        <v>286.88</v>
      </c>
      <c r="AO106" s="125">
        <f t="shared" si="23"/>
        <v>17.93</v>
      </c>
    </row>
    <row r="107" spans="1:41" x14ac:dyDescent="0.2">
      <c r="A107" s="154" t="s">
        <v>371</v>
      </c>
      <c r="B107" s="50" t="s">
        <v>129</v>
      </c>
      <c r="C107" s="50" t="s">
        <v>447</v>
      </c>
      <c r="D107" s="50">
        <v>5</v>
      </c>
      <c r="E107" s="136"/>
      <c r="F107" s="52"/>
      <c r="G107" s="66">
        <v>91</v>
      </c>
      <c r="H107" s="88">
        <f t="shared" si="18"/>
        <v>0</v>
      </c>
      <c r="I107" s="66">
        <f t="shared" si="19"/>
        <v>91</v>
      </c>
      <c r="J107" s="66">
        <v>106</v>
      </c>
      <c r="K107" s="88">
        <f t="shared" si="20"/>
        <v>0</v>
      </c>
      <c r="L107" s="66">
        <v>106</v>
      </c>
      <c r="M107" s="66">
        <v>233</v>
      </c>
      <c r="N107" s="88">
        <f t="shared" si="21"/>
        <v>0</v>
      </c>
      <c r="O107" s="66">
        <v>233</v>
      </c>
      <c r="P107" s="153">
        <v>0.83</v>
      </c>
      <c r="Q107" s="141">
        <v>16</v>
      </c>
      <c r="R107" s="141"/>
      <c r="S107" s="116">
        <v>0</v>
      </c>
      <c r="T107" s="66">
        <v>0</v>
      </c>
      <c r="U107" s="66">
        <v>0</v>
      </c>
      <c r="V107" s="66">
        <v>0</v>
      </c>
      <c r="W107" s="66">
        <v>0</v>
      </c>
      <c r="X107" s="66">
        <v>0</v>
      </c>
      <c r="Y107" s="66">
        <v>0</v>
      </c>
      <c r="Z107" s="116">
        <v>96.2</v>
      </c>
      <c r="AA107" s="66">
        <v>426</v>
      </c>
      <c r="AB107" s="66">
        <v>2.8</v>
      </c>
      <c r="AC107" s="66">
        <v>21.5</v>
      </c>
      <c r="AD107" s="66">
        <v>71.2</v>
      </c>
      <c r="AE107" s="66">
        <v>57.1</v>
      </c>
      <c r="AF107" s="66">
        <v>530</v>
      </c>
      <c r="AG107" s="66">
        <v>2.8</v>
      </c>
      <c r="AH107" s="66">
        <v>29</v>
      </c>
      <c r="AI107" s="116">
        <v>848</v>
      </c>
      <c r="AJ107" s="66">
        <v>1.1000000000000001</v>
      </c>
      <c r="AK107" s="118">
        <v>0</v>
      </c>
      <c r="AL107" s="66">
        <v>1.9</v>
      </c>
      <c r="AM107" s="119">
        <v>0.9</v>
      </c>
      <c r="AN107" s="120">
        <f t="shared" si="22"/>
        <v>133.99999999999997</v>
      </c>
      <c r="AO107" s="125">
        <f t="shared" si="23"/>
        <v>8.3749999999999982</v>
      </c>
    </row>
    <row r="108" spans="1:41" x14ac:dyDescent="0.2">
      <c r="A108" s="154" t="s">
        <v>478</v>
      </c>
      <c r="B108" s="50" t="s">
        <v>160</v>
      </c>
      <c r="C108" s="50" t="s">
        <v>11</v>
      </c>
      <c r="D108" s="50">
        <v>11</v>
      </c>
      <c r="E108" s="136" t="s">
        <v>439</v>
      </c>
      <c r="F108" s="52"/>
      <c r="G108" s="66">
        <v>184</v>
      </c>
      <c r="H108" s="88">
        <f t="shared" si="18"/>
        <v>0</v>
      </c>
      <c r="I108" s="66">
        <f t="shared" si="19"/>
        <v>184</v>
      </c>
      <c r="J108" s="66">
        <v>119</v>
      </c>
      <c r="K108" s="88">
        <f t="shared" si="20"/>
        <v>0</v>
      </c>
      <c r="L108" s="66">
        <v>119</v>
      </c>
      <c r="M108" s="66">
        <v>300</v>
      </c>
      <c r="N108" s="88">
        <f t="shared" si="21"/>
        <v>0</v>
      </c>
      <c r="O108" s="66">
        <v>300</v>
      </c>
      <c r="P108" s="153">
        <v>0.79</v>
      </c>
      <c r="Q108" s="141">
        <v>16</v>
      </c>
      <c r="R108" s="141"/>
      <c r="S108" s="116">
        <v>0</v>
      </c>
      <c r="T108" s="66">
        <v>0</v>
      </c>
      <c r="U108" s="66">
        <v>0</v>
      </c>
      <c r="V108" s="66">
        <v>0</v>
      </c>
      <c r="W108" s="66">
        <v>0</v>
      </c>
      <c r="X108" s="66">
        <v>0</v>
      </c>
      <c r="Y108" s="66">
        <v>0</v>
      </c>
      <c r="Z108" s="116">
        <v>0</v>
      </c>
      <c r="AA108" s="66">
        <v>0</v>
      </c>
      <c r="AB108" s="66">
        <v>0</v>
      </c>
      <c r="AC108" s="66">
        <v>0</v>
      </c>
      <c r="AD108" s="66">
        <v>81.099999999999994</v>
      </c>
      <c r="AE108" s="66">
        <v>53.1</v>
      </c>
      <c r="AF108" s="66">
        <v>610</v>
      </c>
      <c r="AG108" s="66">
        <v>5.5</v>
      </c>
      <c r="AH108" s="66">
        <v>36.5</v>
      </c>
      <c r="AI108" s="116">
        <v>0</v>
      </c>
      <c r="AJ108" s="66">
        <v>0</v>
      </c>
      <c r="AK108" s="118">
        <v>0</v>
      </c>
      <c r="AL108" s="66">
        <v>1.1000000000000001</v>
      </c>
      <c r="AM108" s="119">
        <v>0</v>
      </c>
      <c r="AN108" s="120">
        <f t="shared" si="22"/>
        <v>94</v>
      </c>
      <c r="AO108" s="125">
        <f t="shared" si="23"/>
        <v>5.875</v>
      </c>
    </row>
    <row r="109" spans="1:41" x14ac:dyDescent="0.2">
      <c r="A109" s="154" t="s">
        <v>372</v>
      </c>
      <c r="B109" s="50" t="s">
        <v>129</v>
      </c>
      <c r="C109" s="50" t="s">
        <v>15</v>
      </c>
      <c r="D109" s="50">
        <v>7</v>
      </c>
      <c r="E109" s="136" t="s">
        <v>450</v>
      </c>
      <c r="F109" s="52"/>
      <c r="G109" s="66">
        <v>139</v>
      </c>
      <c r="H109" s="88">
        <f t="shared" si="18"/>
        <v>0</v>
      </c>
      <c r="I109" s="66">
        <f t="shared" si="19"/>
        <v>139</v>
      </c>
      <c r="J109" s="66">
        <v>112</v>
      </c>
      <c r="K109" s="88">
        <f t="shared" si="20"/>
        <v>0</v>
      </c>
      <c r="L109" s="66">
        <v>112</v>
      </c>
      <c r="M109" s="66">
        <v>297</v>
      </c>
      <c r="N109" s="88">
        <f t="shared" si="21"/>
        <v>0</v>
      </c>
      <c r="O109" s="66">
        <v>297</v>
      </c>
      <c r="P109" s="153">
        <v>0.7</v>
      </c>
      <c r="Q109" s="141">
        <v>16</v>
      </c>
      <c r="R109" s="141"/>
      <c r="S109" s="116">
        <v>0</v>
      </c>
      <c r="T109" s="66">
        <v>0</v>
      </c>
      <c r="U109" s="66">
        <v>0</v>
      </c>
      <c r="V109" s="66">
        <v>0</v>
      </c>
      <c r="W109" s="66">
        <v>0</v>
      </c>
      <c r="X109" s="66">
        <v>0</v>
      </c>
      <c r="Y109" s="66">
        <v>0</v>
      </c>
      <c r="Z109" s="116">
        <v>140</v>
      </c>
      <c r="AA109" s="66">
        <v>640</v>
      </c>
      <c r="AB109" s="66">
        <v>4.5</v>
      </c>
      <c r="AC109" s="66">
        <v>31.6</v>
      </c>
      <c r="AD109" s="66">
        <v>38.799999999999997</v>
      </c>
      <c r="AE109" s="66">
        <v>30.7</v>
      </c>
      <c r="AF109" s="66">
        <v>240</v>
      </c>
      <c r="AG109" s="66">
        <v>1.8</v>
      </c>
      <c r="AH109" s="66">
        <v>15.4</v>
      </c>
      <c r="AI109" s="116">
        <v>0</v>
      </c>
      <c r="AJ109" s="66">
        <v>0</v>
      </c>
      <c r="AK109" s="118">
        <v>0</v>
      </c>
      <c r="AL109" s="66">
        <v>1.8</v>
      </c>
      <c r="AM109" s="119">
        <v>0.9</v>
      </c>
      <c r="AN109" s="120">
        <f t="shared" si="22"/>
        <v>124</v>
      </c>
      <c r="AO109" s="125">
        <f t="shared" si="23"/>
        <v>7.75</v>
      </c>
    </row>
    <row r="110" spans="1:41" x14ac:dyDescent="0.2">
      <c r="A110" s="154" t="s">
        <v>223</v>
      </c>
      <c r="B110" s="50" t="s">
        <v>160</v>
      </c>
      <c r="C110" s="50" t="s">
        <v>428</v>
      </c>
      <c r="D110" s="50">
        <v>9</v>
      </c>
      <c r="E110" s="136"/>
      <c r="F110" s="52"/>
      <c r="G110" s="66">
        <v>193</v>
      </c>
      <c r="H110" s="88">
        <f t="shared" si="18"/>
        <v>0</v>
      </c>
      <c r="I110" s="66">
        <f t="shared" si="19"/>
        <v>193</v>
      </c>
      <c r="J110" s="66">
        <v>113</v>
      </c>
      <c r="K110" s="88">
        <f t="shared" si="20"/>
        <v>0</v>
      </c>
      <c r="L110" s="66">
        <v>113</v>
      </c>
      <c r="M110" s="66">
        <v>113</v>
      </c>
      <c r="N110" s="88">
        <f t="shared" si="21"/>
        <v>0</v>
      </c>
      <c r="O110" s="66">
        <v>113</v>
      </c>
      <c r="P110" s="153">
        <v>0.75</v>
      </c>
      <c r="Q110" s="141">
        <v>16</v>
      </c>
      <c r="R110" s="141"/>
      <c r="S110" s="116">
        <v>0</v>
      </c>
      <c r="T110" s="66">
        <v>0</v>
      </c>
      <c r="U110" s="66">
        <v>0</v>
      </c>
      <c r="V110" s="66">
        <v>0</v>
      </c>
      <c r="W110" s="66">
        <v>0</v>
      </c>
      <c r="X110" s="66">
        <v>0</v>
      </c>
      <c r="Y110" s="66">
        <v>0</v>
      </c>
      <c r="Z110" s="116">
        <v>0</v>
      </c>
      <c r="AA110" s="66">
        <v>0</v>
      </c>
      <c r="AB110" s="66">
        <v>0</v>
      </c>
      <c r="AC110" s="66">
        <v>0</v>
      </c>
      <c r="AD110" s="66">
        <v>96</v>
      </c>
      <c r="AE110" s="66">
        <v>66.900000000000006</v>
      </c>
      <c r="AF110" s="66">
        <v>601</v>
      </c>
      <c r="AG110" s="66">
        <v>3.9</v>
      </c>
      <c r="AH110" s="66">
        <v>47.2</v>
      </c>
      <c r="AI110" s="116">
        <v>0</v>
      </c>
      <c r="AJ110" s="66">
        <v>0</v>
      </c>
      <c r="AK110" s="118">
        <v>0</v>
      </c>
      <c r="AL110" s="66">
        <v>1</v>
      </c>
      <c r="AM110" s="119">
        <v>0</v>
      </c>
      <c r="AN110" s="120">
        <f t="shared" si="22"/>
        <v>83.5</v>
      </c>
      <c r="AO110" s="125">
        <f t="shared" si="23"/>
        <v>5.21875</v>
      </c>
    </row>
    <row r="111" spans="1:41" x14ac:dyDescent="0.2">
      <c r="A111" s="154" t="s">
        <v>171</v>
      </c>
      <c r="B111" s="50" t="s">
        <v>129</v>
      </c>
      <c r="C111" s="50" t="s">
        <v>451</v>
      </c>
      <c r="D111" s="50">
        <v>11</v>
      </c>
      <c r="E111" s="136"/>
      <c r="F111" s="52"/>
      <c r="G111" s="66">
        <v>141</v>
      </c>
      <c r="H111" s="88">
        <f t="shared" si="18"/>
        <v>0</v>
      </c>
      <c r="I111" s="66">
        <f t="shared" si="19"/>
        <v>141</v>
      </c>
      <c r="J111" s="66">
        <v>86</v>
      </c>
      <c r="K111" s="88">
        <f t="shared" si="20"/>
        <v>0</v>
      </c>
      <c r="L111" s="66">
        <v>86</v>
      </c>
      <c r="M111" s="66">
        <v>41</v>
      </c>
      <c r="N111" s="88">
        <f t="shared" si="21"/>
        <v>0</v>
      </c>
      <c r="O111" s="66">
        <v>41</v>
      </c>
      <c r="P111" s="153">
        <v>0.81</v>
      </c>
      <c r="Q111" s="141">
        <v>16</v>
      </c>
      <c r="R111" s="141"/>
      <c r="S111" s="116">
        <v>0</v>
      </c>
      <c r="T111" s="66">
        <v>0</v>
      </c>
      <c r="U111" s="66">
        <v>0</v>
      </c>
      <c r="V111" s="66">
        <v>0</v>
      </c>
      <c r="W111" s="66">
        <v>0</v>
      </c>
      <c r="X111" s="66">
        <v>0</v>
      </c>
      <c r="Y111" s="66">
        <v>0</v>
      </c>
      <c r="Z111" s="116">
        <v>142</v>
      </c>
      <c r="AA111" s="66">
        <v>614</v>
      </c>
      <c r="AB111" s="66">
        <v>4.8</v>
      </c>
      <c r="AC111" s="66">
        <v>30.5</v>
      </c>
      <c r="AD111" s="66">
        <v>41</v>
      </c>
      <c r="AE111" s="66">
        <v>32.4</v>
      </c>
      <c r="AF111" s="66">
        <v>286</v>
      </c>
      <c r="AG111" s="66">
        <v>1</v>
      </c>
      <c r="AH111" s="66">
        <v>16.2</v>
      </c>
      <c r="AI111" s="116">
        <v>0</v>
      </c>
      <c r="AJ111" s="66">
        <v>0</v>
      </c>
      <c r="AK111" s="118">
        <v>0</v>
      </c>
      <c r="AL111" s="66">
        <v>2</v>
      </c>
      <c r="AM111" s="119">
        <v>1</v>
      </c>
      <c r="AN111" s="120">
        <f t="shared" si="22"/>
        <v>122.79999999999998</v>
      </c>
      <c r="AO111" s="125">
        <f t="shared" si="23"/>
        <v>7.6749999999999989</v>
      </c>
    </row>
    <row r="112" spans="1:41" x14ac:dyDescent="0.2">
      <c r="A112" s="154" t="s">
        <v>296</v>
      </c>
      <c r="B112" s="50" t="s">
        <v>160</v>
      </c>
      <c r="C112" s="50" t="s">
        <v>19</v>
      </c>
      <c r="D112" s="50">
        <v>5</v>
      </c>
      <c r="E112" s="136"/>
      <c r="F112" s="52"/>
      <c r="G112" s="66">
        <v>190</v>
      </c>
      <c r="H112" s="88">
        <f t="shared" si="18"/>
        <v>0</v>
      </c>
      <c r="I112" s="66">
        <f t="shared" si="19"/>
        <v>190</v>
      </c>
      <c r="J112" s="66">
        <v>133</v>
      </c>
      <c r="K112" s="88">
        <f t="shared" si="20"/>
        <v>0</v>
      </c>
      <c r="L112" s="66">
        <v>133</v>
      </c>
      <c r="M112" s="66">
        <v>182</v>
      </c>
      <c r="N112" s="88">
        <f t="shared" si="21"/>
        <v>0</v>
      </c>
      <c r="O112" s="66">
        <v>182</v>
      </c>
      <c r="P112" s="153">
        <v>0.72</v>
      </c>
      <c r="Q112" s="141">
        <v>16</v>
      </c>
      <c r="R112" s="141"/>
      <c r="S112" s="116">
        <v>0</v>
      </c>
      <c r="T112" s="66">
        <v>0</v>
      </c>
      <c r="U112" s="66">
        <v>0</v>
      </c>
      <c r="V112" s="66">
        <v>0</v>
      </c>
      <c r="W112" s="66">
        <v>0</v>
      </c>
      <c r="X112" s="66">
        <v>0</v>
      </c>
      <c r="Y112" s="66">
        <v>0</v>
      </c>
      <c r="Z112" s="116">
        <v>0</v>
      </c>
      <c r="AA112" s="66">
        <v>0</v>
      </c>
      <c r="AB112" s="66">
        <v>0</v>
      </c>
      <c r="AC112" s="66">
        <v>0</v>
      </c>
      <c r="AD112" s="66">
        <v>80</v>
      </c>
      <c r="AE112" s="66">
        <v>52.6</v>
      </c>
      <c r="AF112" s="66">
        <v>616</v>
      </c>
      <c r="AG112" s="66">
        <v>4.8</v>
      </c>
      <c r="AH112" s="66">
        <v>37.299999999999997</v>
      </c>
      <c r="AI112" s="116">
        <v>0</v>
      </c>
      <c r="AJ112" s="66">
        <v>0</v>
      </c>
      <c r="AK112" s="118">
        <v>1</v>
      </c>
      <c r="AL112" s="66">
        <v>1</v>
      </c>
      <c r="AM112" s="119">
        <v>0</v>
      </c>
      <c r="AN112" s="120">
        <f t="shared" si="22"/>
        <v>92.4</v>
      </c>
      <c r="AO112" s="125">
        <f t="shared" si="23"/>
        <v>5.7750000000000004</v>
      </c>
    </row>
    <row r="113" spans="1:41" x14ac:dyDescent="0.2">
      <c r="A113" s="154" t="s">
        <v>311</v>
      </c>
      <c r="B113" s="50" t="s">
        <v>132</v>
      </c>
      <c r="C113" s="50" t="s">
        <v>126</v>
      </c>
      <c r="D113" s="50">
        <v>8</v>
      </c>
      <c r="E113" s="136"/>
      <c r="F113" s="52"/>
      <c r="G113" s="66">
        <v>145</v>
      </c>
      <c r="H113" s="88">
        <f t="shared" si="18"/>
        <v>0</v>
      </c>
      <c r="I113" s="66">
        <f t="shared" si="19"/>
        <v>145</v>
      </c>
      <c r="J113" s="66">
        <v>135</v>
      </c>
      <c r="K113" s="88">
        <f t="shared" si="20"/>
        <v>0</v>
      </c>
      <c r="L113" s="66">
        <v>135</v>
      </c>
      <c r="M113" s="66">
        <v>216</v>
      </c>
      <c r="N113" s="88">
        <f t="shared" si="21"/>
        <v>0</v>
      </c>
      <c r="O113" s="66">
        <v>216</v>
      </c>
      <c r="P113" s="153">
        <v>0.44</v>
      </c>
      <c r="Q113" s="141">
        <v>16</v>
      </c>
      <c r="R113" s="141"/>
      <c r="S113" s="116">
        <v>0</v>
      </c>
      <c r="T113" s="66">
        <v>0</v>
      </c>
      <c r="U113" s="66">
        <v>0</v>
      </c>
      <c r="V113" s="66">
        <v>0</v>
      </c>
      <c r="W113" s="66">
        <v>0</v>
      </c>
      <c r="X113" s="66">
        <v>0</v>
      </c>
      <c r="Y113" s="66">
        <v>0</v>
      </c>
      <c r="Z113" s="116">
        <v>0</v>
      </c>
      <c r="AA113" s="66">
        <v>0</v>
      </c>
      <c r="AB113" s="66">
        <v>0</v>
      </c>
      <c r="AC113" s="66">
        <v>0</v>
      </c>
      <c r="AD113" s="66">
        <v>96</v>
      </c>
      <c r="AE113" s="66">
        <v>60</v>
      </c>
      <c r="AF113" s="66">
        <v>774</v>
      </c>
      <c r="AG113" s="66">
        <v>5.3</v>
      </c>
      <c r="AH113" s="66">
        <v>40</v>
      </c>
      <c r="AI113" s="116">
        <v>0</v>
      </c>
      <c r="AJ113" s="66">
        <v>0</v>
      </c>
      <c r="AK113" s="118">
        <v>0</v>
      </c>
      <c r="AL113" s="66">
        <v>1</v>
      </c>
      <c r="AM113" s="119">
        <v>1</v>
      </c>
      <c r="AN113" s="120">
        <f t="shared" si="22"/>
        <v>107.2</v>
      </c>
      <c r="AO113" s="125">
        <f t="shared" si="23"/>
        <v>6.7</v>
      </c>
    </row>
    <row r="114" spans="1:41" x14ac:dyDescent="0.2">
      <c r="A114" s="154" t="s">
        <v>254</v>
      </c>
      <c r="B114" s="50" t="s">
        <v>129</v>
      </c>
      <c r="C114" s="50" t="s">
        <v>451</v>
      </c>
      <c r="D114" s="50">
        <v>11</v>
      </c>
      <c r="E114" s="136"/>
      <c r="F114" s="52"/>
      <c r="G114" s="66">
        <v>174</v>
      </c>
      <c r="H114" s="88">
        <f t="shared" si="18"/>
        <v>0</v>
      </c>
      <c r="I114" s="66">
        <f t="shared" si="19"/>
        <v>174</v>
      </c>
      <c r="J114" s="66">
        <v>105</v>
      </c>
      <c r="K114" s="88">
        <f t="shared" si="20"/>
        <v>0</v>
      </c>
      <c r="L114" s="66">
        <v>105</v>
      </c>
      <c r="M114" s="66">
        <v>80</v>
      </c>
      <c r="N114" s="88">
        <f t="shared" si="21"/>
        <v>0</v>
      </c>
      <c r="O114" s="66">
        <v>80</v>
      </c>
      <c r="P114" s="153">
        <v>0.56999999999999995</v>
      </c>
      <c r="Q114" s="141">
        <v>16</v>
      </c>
      <c r="R114" s="141"/>
      <c r="S114" s="116">
        <v>0</v>
      </c>
      <c r="T114" s="66">
        <v>0</v>
      </c>
      <c r="U114" s="66">
        <v>0</v>
      </c>
      <c r="V114" s="66">
        <v>0</v>
      </c>
      <c r="W114" s="66">
        <v>0</v>
      </c>
      <c r="X114" s="66">
        <v>0</v>
      </c>
      <c r="Y114" s="66">
        <v>0</v>
      </c>
      <c r="Z114" s="116">
        <v>40</v>
      </c>
      <c r="AA114" s="66">
        <v>168</v>
      </c>
      <c r="AB114" s="66">
        <v>1.8</v>
      </c>
      <c r="AC114" s="66">
        <v>8.1</v>
      </c>
      <c r="AD114" s="66">
        <v>76.2</v>
      </c>
      <c r="AE114" s="66">
        <v>61</v>
      </c>
      <c r="AF114" s="66">
        <v>568</v>
      </c>
      <c r="AG114" s="66">
        <v>1.8</v>
      </c>
      <c r="AH114" s="66">
        <v>30.5</v>
      </c>
      <c r="AI114" s="116">
        <v>0</v>
      </c>
      <c r="AJ114" s="66">
        <v>0</v>
      </c>
      <c r="AK114" s="118">
        <v>0</v>
      </c>
      <c r="AL114" s="66">
        <v>1.9</v>
      </c>
      <c r="AM114" s="119">
        <v>0.9</v>
      </c>
      <c r="AN114" s="120">
        <f t="shared" si="22"/>
        <v>93.4</v>
      </c>
      <c r="AO114" s="125">
        <f t="shared" si="23"/>
        <v>5.8375000000000004</v>
      </c>
    </row>
    <row r="115" spans="1:41" x14ac:dyDescent="0.2">
      <c r="A115" s="154" t="s">
        <v>272</v>
      </c>
      <c r="B115" s="50" t="s">
        <v>132</v>
      </c>
      <c r="C115" s="50" t="s">
        <v>448</v>
      </c>
      <c r="D115" s="50">
        <v>11</v>
      </c>
      <c r="E115" s="136" t="s">
        <v>439</v>
      </c>
      <c r="F115" s="52"/>
      <c r="G115" s="66">
        <v>154</v>
      </c>
      <c r="H115" s="88">
        <f t="shared" si="18"/>
        <v>0</v>
      </c>
      <c r="I115" s="66">
        <f t="shared" si="19"/>
        <v>154</v>
      </c>
      <c r="J115" s="66">
        <v>96</v>
      </c>
      <c r="K115" s="88">
        <f t="shared" si="20"/>
        <v>0</v>
      </c>
      <c r="L115" s="66">
        <v>96</v>
      </c>
      <c r="M115" s="66">
        <v>159</v>
      </c>
      <c r="N115" s="88">
        <f t="shared" si="21"/>
        <v>0</v>
      </c>
      <c r="O115" s="66">
        <v>159</v>
      </c>
      <c r="P115" s="153">
        <v>0.35</v>
      </c>
      <c r="Q115" s="141">
        <v>16</v>
      </c>
      <c r="R115" s="141"/>
      <c r="S115" s="116">
        <v>0</v>
      </c>
      <c r="T115" s="66">
        <v>0</v>
      </c>
      <c r="U115" s="66">
        <v>0</v>
      </c>
      <c r="V115" s="66">
        <v>0</v>
      </c>
      <c r="W115" s="66">
        <v>0</v>
      </c>
      <c r="X115" s="66">
        <v>0</v>
      </c>
      <c r="Y115" s="66">
        <v>0</v>
      </c>
      <c r="Z115" s="116">
        <v>0</v>
      </c>
      <c r="AA115" s="66">
        <v>0</v>
      </c>
      <c r="AB115" s="66">
        <v>0</v>
      </c>
      <c r="AC115" s="66">
        <v>0</v>
      </c>
      <c r="AD115" s="66">
        <v>96.9</v>
      </c>
      <c r="AE115" s="66">
        <v>53.5</v>
      </c>
      <c r="AF115" s="66">
        <v>777</v>
      </c>
      <c r="AG115" s="66">
        <v>5</v>
      </c>
      <c r="AH115" s="66">
        <v>35.1</v>
      </c>
      <c r="AI115" s="116">
        <v>0</v>
      </c>
      <c r="AJ115" s="66">
        <v>0</v>
      </c>
      <c r="AK115" s="118">
        <v>0</v>
      </c>
      <c r="AL115" s="66">
        <v>0.9</v>
      </c>
      <c r="AM115" s="119">
        <v>0.9</v>
      </c>
      <c r="AN115" s="120">
        <f t="shared" si="22"/>
        <v>105.9</v>
      </c>
      <c r="AO115" s="125">
        <f t="shared" si="23"/>
        <v>6.6187500000000004</v>
      </c>
    </row>
    <row r="116" spans="1:41" x14ac:dyDescent="0.2">
      <c r="A116" s="154" t="s">
        <v>207</v>
      </c>
      <c r="B116" s="50" t="s">
        <v>132</v>
      </c>
      <c r="C116" s="50" t="s">
        <v>438</v>
      </c>
      <c r="D116" s="50">
        <v>11</v>
      </c>
      <c r="E116" s="136"/>
      <c r="F116" s="52"/>
      <c r="G116" s="66">
        <v>131</v>
      </c>
      <c r="H116" s="88">
        <f t="shared" si="18"/>
        <v>0</v>
      </c>
      <c r="I116" s="66">
        <f t="shared" si="19"/>
        <v>131</v>
      </c>
      <c r="J116" s="66">
        <v>104</v>
      </c>
      <c r="K116" s="88">
        <f t="shared" si="20"/>
        <v>0</v>
      </c>
      <c r="L116" s="66">
        <v>104</v>
      </c>
      <c r="M116" s="66">
        <v>61</v>
      </c>
      <c r="N116" s="88">
        <f t="shared" si="21"/>
        <v>0</v>
      </c>
      <c r="O116" s="66">
        <v>61</v>
      </c>
      <c r="P116" s="153">
        <v>0.61</v>
      </c>
      <c r="Q116" s="141">
        <v>16</v>
      </c>
      <c r="R116" s="141"/>
      <c r="S116" s="116">
        <v>0</v>
      </c>
      <c r="T116" s="66">
        <v>0</v>
      </c>
      <c r="U116" s="66">
        <v>0</v>
      </c>
      <c r="V116" s="66">
        <v>0</v>
      </c>
      <c r="W116" s="66">
        <v>0</v>
      </c>
      <c r="X116" s="66">
        <v>0</v>
      </c>
      <c r="Y116" s="66">
        <v>0</v>
      </c>
      <c r="Z116" s="116">
        <v>0</v>
      </c>
      <c r="AA116" s="66">
        <v>0</v>
      </c>
      <c r="AB116" s="66">
        <v>0</v>
      </c>
      <c r="AC116" s="66">
        <v>0</v>
      </c>
      <c r="AD116" s="66">
        <v>112</v>
      </c>
      <c r="AE116" s="66">
        <v>62.5</v>
      </c>
      <c r="AF116" s="66">
        <v>771</v>
      </c>
      <c r="AG116" s="66">
        <v>5.8</v>
      </c>
      <c r="AH116" s="66">
        <v>41.3</v>
      </c>
      <c r="AI116" s="116">
        <v>0</v>
      </c>
      <c r="AJ116" s="66">
        <v>0</v>
      </c>
      <c r="AK116" s="118">
        <v>1</v>
      </c>
      <c r="AL116" s="66">
        <v>1</v>
      </c>
      <c r="AM116" s="119">
        <v>1</v>
      </c>
      <c r="AN116" s="120">
        <f t="shared" si="22"/>
        <v>111.89999999999999</v>
      </c>
      <c r="AO116" s="125">
        <f t="shared" si="23"/>
        <v>6.9937499999999995</v>
      </c>
    </row>
    <row r="117" spans="1:41" x14ac:dyDescent="0.2">
      <c r="A117" s="154" t="s">
        <v>282</v>
      </c>
      <c r="B117" s="50" t="s">
        <v>158</v>
      </c>
      <c r="C117" s="50" t="s">
        <v>432</v>
      </c>
      <c r="D117" s="50">
        <v>4</v>
      </c>
      <c r="E117" s="136"/>
      <c r="F117" s="52"/>
      <c r="G117" s="66">
        <v>21</v>
      </c>
      <c r="H117" s="88">
        <f t="shared" si="18"/>
        <v>0</v>
      </c>
      <c r="I117" s="66">
        <f t="shared" si="19"/>
        <v>21</v>
      </c>
      <c r="J117" s="66">
        <v>121</v>
      </c>
      <c r="K117" s="88">
        <f t="shared" si="20"/>
        <v>0</v>
      </c>
      <c r="L117" s="66">
        <v>121</v>
      </c>
      <c r="M117" s="66">
        <v>190</v>
      </c>
      <c r="N117" s="88">
        <f t="shared" si="21"/>
        <v>0</v>
      </c>
      <c r="O117" s="66">
        <v>190</v>
      </c>
      <c r="P117" s="153">
        <v>0.6</v>
      </c>
      <c r="Q117" s="141">
        <v>16</v>
      </c>
      <c r="R117" s="141"/>
      <c r="S117" s="116">
        <v>336</v>
      </c>
      <c r="T117" s="66">
        <v>191</v>
      </c>
      <c r="U117" s="66">
        <v>3786</v>
      </c>
      <c r="V117" s="66">
        <v>23.7</v>
      </c>
      <c r="W117" s="66">
        <v>8.1</v>
      </c>
      <c r="X117" s="66">
        <v>26.3</v>
      </c>
      <c r="Y117" s="66">
        <v>186</v>
      </c>
      <c r="Z117" s="116">
        <v>59.3</v>
      </c>
      <c r="AA117" s="66">
        <v>264</v>
      </c>
      <c r="AB117" s="66">
        <v>2</v>
      </c>
      <c r="AC117" s="66">
        <v>15.8</v>
      </c>
      <c r="AD117" s="66">
        <v>0</v>
      </c>
      <c r="AE117" s="66">
        <v>0</v>
      </c>
      <c r="AF117" s="66">
        <v>0</v>
      </c>
      <c r="AG117" s="66">
        <v>0</v>
      </c>
      <c r="AH117" s="66">
        <v>0</v>
      </c>
      <c r="AI117" s="116">
        <v>0</v>
      </c>
      <c r="AJ117" s="66">
        <v>0</v>
      </c>
      <c r="AK117" s="118">
        <v>1</v>
      </c>
      <c r="AL117" s="66">
        <v>6.1</v>
      </c>
      <c r="AM117" s="119">
        <v>2</v>
      </c>
      <c r="AN117" s="120">
        <f t="shared" si="22"/>
        <v>274.54000000000002</v>
      </c>
      <c r="AO117" s="125">
        <f t="shared" si="23"/>
        <v>17.158750000000001</v>
      </c>
    </row>
    <row r="118" spans="1:41" x14ac:dyDescent="0.2">
      <c r="A118" s="154" t="s">
        <v>479</v>
      </c>
      <c r="B118" s="50" t="s">
        <v>132</v>
      </c>
      <c r="C118" s="50" t="s">
        <v>435</v>
      </c>
      <c r="D118" s="50">
        <v>4</v>
      </c>
      <c r="E118" s="136"/>
      <c r="F118" s="52"/>
      <c r="G118" s="66">
        <v>126</v>
      </c>
      <c r="H118" s="88">
        <f t="shared" si="18"/>
        <v>0</v>
      </c>
      <c r="I118" s="66">
        <f t="shared" si="19"/>
        <v>126</v>
      </c>
      <c r="J118" s="66">
        <v>123</v>
      </c>
      <c r="K118" s="88">
        <f t="shared" si="20"/>
        <v>0</v>
      </c>
      <c r="L118" s="66">
        <v>123</v>
      </c>
      <c r="M118" s="66">
        <v>300</v>
      </c>
      <c r="N118" s="88">
        <f t="shared" si="21"/>
        <v>0</v>
      </c>
      <c r="O118" s="66">
        <v>300</v>
      </c>
      <c r="P118" s="153">
        <v>0.45</v>
      </c>
      <c r="Q118" s="141">
        <v>16</v>
      </c>
      <c r="R118" s="141"/>
      <c r="S118" s="116">
        <v>0</v>
      </c>
      <c r="T118" s="66">
        <v>0</v>
      </c>
      <c r="U118" s="66">
        <v>0</v>
      </c>
      <c r="V118" s="66">
        <v>0</v>
      </c>
      <c r="W118" s="66">
        <v>0</v>
      </c>
      <c r="X118" s="66">
        <v>0</v>
      </c>
      <c r="Y118" s="66">
        <v>0</v>
      </c>
      <c r="Z118" s="116">
        <v>2</v>
      </c>
      <c r="AA118" s="66">
        <v>11</v>
      </c>
      <c r="AB118" s="66">
        <v>0</v>
      </c>
      <c r="AC118" s="66">
        <v>0</v>
      </c>
      <c r="AD118" s="66">
        <v>96.6</v>
      </c>
      <c r="AE118" s="66">
        <v>61.1</v>
      </c>
      <c r="AF118" s="66">
        <v>779</v>
      </c>
      <c r="AG118" s="66">
        <v>6</v>
      </c>
      <c r="AH118" s="66">
        <v>40.1</v>
      </c>
      <c r="AI118" s="116">
        <v>0</v>
      </c>
      <c r="AJ118" s="66">
        <v>0</v>
      </c>
      <c r="AK118" s="118">
        <v>0</v>
      </c>
      <c r="AL118" s="66">
        <v>0</v>
      </c>
      <c r="AM118" s="119">
        <v>0</v>
      </c>
      <c r="AN118" s="120">
        <f t="shared" si="22"/>
        <v>115</v>
      </c>
      <c r="AO118" s="125">
        <f t="shared" si="23"/>
        <v>7.1875</v>
      </c>
    </row>
    <row r="119" spans="1:41" x14ac:dyDescent="0.2">
      <c r="A119" s="154" t="s">
        <v>384</v>
      </c>
      <c r="B119" s="50" t="s">
        <v>129</v>
      </c>
      <c r="C119" s="50" t="s">
        <v>431</v>
      </c>
      <c r="D119" s="50">
        <v>7</v>
      </c>
      <c r="E119" s="136"/>
      <c r="F119" s="52"/>
      <c r="G119" s="66">
        <v>337</v>
      </c>
      <c r="H119" s="88">
        <f t="shared" si="18"/>
        <v>0</v>
      </c>
      <c r="I119" s="66">
        <f t="shared" si="19"/>
        <v>337</v>
      </c>
      <c r="J119" s="66">
        <v>101</v>
      </c>
      <c r="K119" s="88">
        <f t="shared" si="20"/>
        <v>0</v>
      </c>
      <c r="L119" s="66">
        <v>101</v>
      </c>
      <c r="M119" s="66">
        <v>221</v>
      </c>
      <c r="N119" s="88">
        <f t="shared" si="21"/>
        <v>0</v>
      </c>
      <c r="O119" s="66">
        <v>221</v>
      </c>
      <c r="P119" s="153">
        <v>0.54</v>
      </c>
      <c r="Q119" s="141">
        <v>16</v>
      </c>
      <c r="R119" s="141"/>
      <c r="S119" s="116">
        <v>0</v>
      </c>
      <c r="T119" s="66">
        <v>0</v>
      </c>
      <c r="U119" s="66">
        <v>0</v>
      </c>
      <c r="V119" s="66">
        <v>0</v>
      </c>
      <c r="W119" s="66">
        <v>0</v>
      </c>
      <c r="X119" s="66">
        <v>0</v>
      </c>
      <c r="Y119" s="66">
        <v>0</v>
      </c>
      <c r="Z119" s="116">
        <v>64</v>
      </c>
      <c r="AA119" s="66">
        <v>272</v>
      </c>
      <c r="AB119" s="66">
        <v>2.1</v>
      </c>
      <c r="AC119" s="66">
        <v>14.4</v>
      </c>
      <c r="AD119" s="66">
        <v>17.8</v>
      </c>
      <c r="AE119" s="66">
        <v>14.4</v>
      </c>
      <c r="AF119" s="66">
        <v>110</v>
      </c>
      <c r="AG119" s="66">
        <v>0.4</v>
      </c>
      <c r="AH119" s="66">
        <v>7.2</v>
      </c>
      <c r="AI119" s="116">
        <v>0</v>
      </c>
      <c r="AJ119" s="66">
        <v>0</v>
      </c>
      <c r="AK119" s="118">
        <v>0</v>
      </c>
      <c r="AL119" s="66">
        <v>2.1</v>
      </c>
      <c r="AM119" s="119">
        <v>0.4</v>
      </c>
      <c r="AN119" s="120">
        <f t="shared" si="22"/>
        <v>52.4</v>
      </c>
      <c r="AO119" s="125">
        <f t="shared" si="23"/>
        <v>3.2749999999999999</v>
      </c>
    </row>
    <row r="120" spans="1:41" x14ac:dyDescent="0.2">
      <c r="A120" s="154" t="s">
        <v>335</v>
      </c>
      <c r="B120" s="50" t="s">
        <v>129</v>
      </c>
      <c r="C120" s="50" t="s">
        <v>432</v>
      </c>
      <c r="D120" s="50">
        <v>4</v>
      </c>
      <c r="E120" s="136" t="s">
        <v>439</v>
      </c>
      <c r="F120" s="52"/>
      <c r="G120" s="66">
        <v>74</v>
      </c>
      <c r="H120" s="88">
        <f t="shared" si="18"/>
        <v>0</v>
      </c>
      <c r="I120" s="66">
        <f t="shared" si="19"/>
        <v>74</v>
      </c>
      <c r="J120" s="66">
        <v>98</v>
      </c>
      <c r="K120" s="88">
        <f t="shared" si="20"/>
        <v>0</v>
      </c>
      <c r="L120" s="66">
        <v>98</v>
      </c>
      <c r="M120" s="66">
        <v>140</v>
      </c>
      <c r="N120" s="88">
        <f t="shared" si="21"/>
        <v>0</v>
      </c>
      <c r="O120" s="66">
        <v>140</v>
      </c>
      <c r="P120" s="153">
        <v>0.73</v>
      </c>
      <c r="Q120" s="141">
        <v>16</v>
      </c>
      <c r="R120" s="141"/>
      <c r="S120" s="116">
        <v>0</v>
      </c>
      <c r="T120" s="66">
        <v>0</v>
      </c>
      <c r="U120" s="66">
        <v>0</v>
      </c>
      <c r="V120" s="66">
        <v>0</v>
      </c>
      <c r="W120" s="66">
        <v>0</v>
      </c>
      <c r="X120" s="66">
        <v>0</v>
      </c>
      <c r="Y120" s="66">
        <v>0</v>
      </c>
      <c r="Z120" s="116">
        <v>104</v>
      </c>
      <c r="AA120" s="66">
        <v>434</v>
      </c>
      <c r="AB120" s="66">
        <v>2.6</v>
      </c>
      <c r="AC120" s="66">
        <v>21.8</v>
      </c>
      <c r="AD120" s="66">
        <v>80.900000000000006</v>
      </c>
      <c r="AE120" s="66">
        <v>64.2</v>
      </c>
      <c r="AF120" s="66">
        <v>657</v>
      </c>
      <c r="AG120" s="66">
        <v>3.9</v>
      </c>
      <c r="AH120" s="66">
        <v>32.1</v>
      </c>
      <c r="AI120" s="116">
        <v>427</v>
      </c>
      <c r="AJ120" s="66">
        <v>0</v>
      </c>
      <c r="AK120" s="118">
        <v>0</v>
      </c>
      <c r="AL120" s="66">
        <v>2.6</v>
      </c>
      <c r="AM120" s="119">
        <v>1.3</v>
      </c>
      <c r="AN120" s="120">
        <f t="shared" si="22"/>
        <v>145.5</v>
      </c>
      <c r="AO120" s="125">
        <f t="shared" si="23"/>
        <v>9.09375</v>
      </c>
    </row>
    <row r="121" spans="1:41" x14ac:dyDescent="0.2">
      <c r="A121" s="154" t="s">
        <v>183</v>
      </c>
      <c r="B121" s="50" t="s">
        <v>132</v>
      </c>
      <c r="C121" s="50" t="s">
        <v>13</v>
      </c>
      <c r="D121" s="50">
        <v>11</v>
      </c>
      <c r="E121" s="136" t="s">
        <v>450</v>
      </c>
      <c r="F121" s="52"/>
      <c r="G121" s="66">
        <v>159</v>
      </c>
      <c r="H121" s="88">
        <f t="shared" si="18"/>
        <v>0</v>
      </c>
      <c r="I121" s="66">
        <f t="shared" si="19"/>
        <v>159</v>
      </c>
      <c r="J121" s="66">
        <v>100</v>
      </c>
      <c r="K121" s="88">
        <f t="shared" si="20"/>
        <v>0</v>
      </c>
      <c r="L121" s="66">
        <v>100</v>
      </c>
      <c r="M121" s="66">
        <v>300</v>
      </c>
      <c r="N121" s="88">
        <f t="shared" si="21"/>
        <v>0</v>
      </c>
      <c r="O121" s="66">
        <v>300</v>
      </c>
      <c r="P121" s="153">
        <v>0.76</v>
      </c>
      <c r="Q121" s="141">
        <v>16</v>
      </c>
      <c r="R121" s="141"/>
      <c r="S121" s="116">
        <v>0</v>
      </c>
      <c r="T121" s="66">
        <v>0</v>
      </c>
      <c r="U121" s="66">
        <v>0</v>
      </c>
      <c r="V121" s="66">
        <v>0</v>
      </c>
      <c r="W121" s="66">
        <v>0</v>
      </c>
      <c r="X121" s="66">
        <v>0</v>
      </c>
      <c r="Y121" s="66">
        <v>0</v>
      </c>
      <c r="Z121" s="116">
        <v>0</v>
      </c>
      <c r="AA121" s="66">
        <v>0</v>
      </c>
      <c r="AB121" s="66">
        <v>0</v>
      </c>
      <c r="AC121" s="66">
        <v>0</v>
      </c>
      <c r="AD121" s="66">
        <v>96</v>
      </c>
      <c r="AE121" s="66">
        <v>69.5</v>
      </c>
      <c r="AF121" s="66">
        <v>756</v>
      </c>
      <c r="AG121" s="66">
        <v>3.7</v>
      </c>
      <c r="AH121" s="66">
        <v>45.7</v>
      </c>
      <c r="AI121" s="116">
        <v>0</v>
      </c>
      <c r="AJ121" s="66">
        <v>0</v>
      </c>
      <c r="AK121" s="118">
        <v>0</v>
      </c>
      <c r="AL121" s="66">
        <v>0.9</v>
      </c>
      <c r="AM121" s="119">
        <v>0.9</v>
      </c>
      <c r="AN121" s="120">
        <f t="shared" si="22"/>
        <v>96</v>
      </c>
      <c r="AO121" s="125">
        <f t="shared" si="23"/>
        <v>6</v>
      </c>
    </row>
    <row r="122" spans="1:41" x14ac:dyDescent="0.2">
      <c r="A122" s="154" t="s">
        <v>229</v>
      </c>
      <c r="B122" s="50" t="s">
        <v>132</v>
      </c>
      <c r="C122" s="50" t="s">
        <v>15</v>
      </c>
      <c r="D122" s="50">
        <v>7</v>
      </c>
      <c r="E122" s="136"/>
      <c r="F122" s="52"/>
      <c r="G122" s="66">
        <v>148</v>
      </c>
      <c r="H122" s="88">
        <f t="shared" si="18"/>
        <v>0</v>
      </c>
      <c r="I122" s="66">
        <f t="shared" si="19"/>
        <v>148</v>
      </c>
      <c r="J122" s="66">
        <v>91</v>
      </c>
      <c r="K122" s="88">
        <f t="shared" si="20"/>
        <v>0</v>
      </c>
      <c r="L122" s="66">
        <v>91</v>
      </c>
      <c r="M122" s="66">
        <v>94</v>
      </c>
      <c r="N122" s="88">
        <f t="shared" si="21"/>
        <v>0</v>
      </c>
      <c r="O122" s="66">
        <v>94</v>
      </c>
      <c r="P122" s="153">
        <v>0.56999999999999995</v>
      </c>
      <c r="Q122" s="141">
        <v>16</v>
      </c>
      <c r="R122" s="141"/>
      <c r="S122" s="116">
        <v>0</v>
      </c>
      <c r="T122" s="66">
        <v>0</v>
      </c>
      <c r="U122" s="66">
        <v>0</v>
      </c>
      <c r="V122" s="66">
        <v>0</v>
      </c>
      <c r="W122" s="66">
        <v>0</v>
      </c>
      <c r="X122" s="66">
        <v>0</v>
      </c>
      <c r="Y122" s="66">
        <v>0</v>
      </c>
      <c r="Z122" s="116">
        <v>4.0999999999999996</v>
      </c>
      <c r="AA122" s="66">
        <v>24.7</v>
      </c>
      <c r="AB122" s="66">
        <v>0</v>
      </c>
      <c r="AC122" s="66">
        <v>1</v>
      </c>
      <c r="AD122" s="66">
        <v>96</v>
      </c>
      <c r="AE122" s="66">
        <v>65.900000000000006</v>
      </c>
      <c r="AF122" s="66">
        <v>720</v>
      </c>
      <c r="AG122" s="66">
        <v>5.0999999999999996</v>
      </c>
      <c r="AH122" s="66">
        <v>43.2</v>
      </c>
      <c r="AI122" s="116">
        <v>0</v>
      </c>
      <c r="AJ122" s="66">
        <v>0</v>
      </c>
      <c r="AK122" s="118">
        <v>0</v>
      </c>
      <c r="AL122" s="66">
        <v>1</v>
      </c>
      <c r="AM122" s="119">
        <v>1</v>
      </c>
      <c r="AN122" s="120">
        <f t="shared" si="22"/>
        <v>103.07</v>
      </c>
      <c r="AO122" s="125">
        <f t="shared" si="23"/>
        <v>6.4418749999999996</v>
      </c>
    </row>
    <row r="123" spans="1:41" x14ac:dyDescent="0.2">
      <c r="A123" s="154" t="s">
        <v>275</v>
      </c>
      <c r="B123" s="50" t="s">
        <v>129</v>
      </c>
      <c r="C123" s="50" t="s">
        <v>15</v>
      </c>
      <c r="D123" s="50">
        <v>7</v>
      </c>
      <c r="E123" s="136" t="s">
        <v>439</v>
      </c>
      <c r="F123" s="52"/>
      <c r="G123" s="66">
        <v>136</v>
      </c>
      <c r="H123" s="88">
        <f t="shared" si="18"/>
        <v>0</v>
      </c>
      <c r="I123" s="66">
        <f t="shared" si="19"/>
        <v>136</v>
      </c>
      <c r="J123" s="66">
        <v>89</v>
      </c>
      <c r="K123" s="88">
        <f t="shared" si="20"/>
        <v>0</v>
      </c>
      <c r="L123" s="66">
        <v>89</v>
      </c>
      <c r="M123" s="66">
        <v>150</v>
      </c>
      <c r="N123" s="88">
        <f t="shared" si="21"/>
        <v>0</v>
      </c>
      <c r="O123" s="66">
        <v>150</v>
      </c>
      <c r="P123" s="153">
        <v>0.67</v>
      </c>
      <c r="Q123" s="141">
        <v>16</v>
      </c>
      <c r="R123" s="141"/>
      <c r="S123" s="116">
        <v>0</v>
      </c>
      <c r="T123" s="66">
        <v>0</v>
      </c>
      <c r="U123" s="66">
        <v>0</v>
      </c>
      <c r="V123" s="66">
        <v>0</v>
      </c>
      <c r="W123" s="66">
        <v>0</v>
      </c>
      <c r="X123" s="66">
        <v>0</v>
      </c>
      <c r="Y123" s="66">
        <v>0</v>
      </c>
      <c r="Z123" s="116">
        <v>167</v>
      </c>
      <c r="AA123" s="66">
        <v>702</v>
      </c>
      <c r="AB123" s="66">
        <v>5.6</v>
      </c>
      <c r="AC123" s="66">
        <v>34.700000000000003</v>
      </c>
      <c r="AD123" s="66">
        <v>31.9</v>
      </c>
      <c r="AE123" s="66">
        <v>26.3</v>
      </c>
      <c r="AF123" s="66">
        <v>177</v>
      </c>
      <c r="AG123" s="66">
        <v>0.9</v>
      </c>
      <c r="AH123" s="66">
        <v>13.1</v>
      </c>
      <c r="AI123" s="116">
        <v>0</v>
      </c>
      <c r="AJ123" s="66">
        <v>0</v>
      </c>
      <c r="AK123" s="118">
        <v>0</v>
      </c>
      <c r="AL123" s="66">
        <v>0</v>
      </c>
      <c r="AM123" s="119">
        <v>0</v>
      </c>
      <c r="AN123" s="120">
        <f t="shared" si="22"/>
        <v>126.9</v>
      </c>
      <c r="AO123" s="125">
        <f t="shared" si="23"/>
        <v>7.9312500000000004</v>
      </c>
    </row>
    <row r="124" spans="1:41" x14ac:dyDescent="0.2">
      <c r="A124" s="154" t="s">
        <v>220</v>
      </c>
      <c r="B124" s="50" t="s">
        <v>158</v>
      </c>
      <c r="C124" s="50" t="s">
        <v>434</v>
      </c>
      <c r="D124" s="50">
        <v>8</v>
      </c>
      <c r="E124" s="136"/>
      <c r="F124" s="52"/>
      <c r="G124" s="66">
        <v>11</v>
      </c>
      <c r="H124" s="88">
        <f t="shared" si="18"/>
        <v>0</v>
      </c>
      <c r="I124" s="66">
        <f t="shared" si="19"/>
        <v>11</v>
      </c>
      <c r="J124" s="66">
        <v>126</v>
      </c>
      <c r="K124" s="88">
        <f t="shared" si="20"/>
        <v>0</v>
      </c>
      <c r="L124" s="66">
        <v>126</v>
      </c>
      <c r="M124" s="66">
        <v>103</v>
      </c>
      <c r="N124" s="88">
        <f t="shared" si="21"/>
        <v>0</v>
      </c>
      <c r="O124" s="66">
        <v>103</v>
      </c>
      <c r="P124" s="153">
        <v>0.73</v>
      </c>
      <c r="Q124" s="141">
        <v>16</v>
      </c>
      <c r="R124" s="141"/>
      <c r="S124" s="116">
        <v>336</v>
      </c>
      <c r="T124" s="66">
        <v>192</v>
      </c>
      <c r="U124" s="66">
        <v>3837</v>
      </c>
      <c r="V124" s="66">
        <v>22.9</v>
      </c>
      <c r="W124" s="66">
        <v>11.4</v>
      </c>
      <c r="X124" s="66">
        <v>26.9</v>
      </c>
      <c r="Y124" s="66">
        <v>191</v>
      </c>
      <c r="Z124" s="116">
        <v>83.3</v>
      </c>
      <c r="AA124" s="66">
        <v>416</v>
      </c>
      <c r="AB124" s="66">
        <v>3.1</v>
      </c>
      <c r="AC124" s="66">
        <v>25</v>
      </c>
      <c r="AD124" s="66">
        <v>0</v>
      </c>
      <c r="AE124" s="66">
        <v>0</v>
      </c>
      <c r="AF124" s="66">
        <v>0</v>
      </c>
      <c r="AG124" s="66">
        <v>0</v>
      </c>
      <c r="AH124" s="66">
        <v>0</v>
      </c>
      <c r="AI124" s="116">
        <v>0</v>
      </c>
      <c r="AJ124" s="66">
        <v>0</v>
      </c>
      <c r="AK124" s="118">
        <v>0</v>
      </c>
      <c r="AL124" s="66">
        <v>7.2</v>
      </c>
      <c r="AM124" s="119">
        <v>2.1</v>
      </c>
      <c r="AN124" s="120">
        <f t="shared" si="22"/>
        <v>289.68</v>
      </c>
      <c r="AO124" s="125">
        <f t="shared" si="23"/>
        <v>18.105</v>
      </c>
    </row>
    <row r="125" spans="1:41" x14ac:dyDescent="0.2">
      <c r="A125" s="154" t="s">
        <v>480</v>
      </c>
      <c r="B125" s="50" t="s">
        <v>129</v>
      </c>
      <c r="C125" s="50" t="s">
        <v>19</v>
      </c>
      <c r="D125" s="50">
        <v>5</v>
      </c>
      <c r="E125" s="136"/>
      <c r="F125" s="52"/>
      <c r="G125" s="66">
        <v>321</v>
      </c>
      <c r="H125" s="88">
        <f t="shared" si="18"/>
        <v>0</v>
      </c>
      <c r="I125" s="66">
        <f t="shared" si="19"/>
        <v>321</v>
      </c>
      <c r="J125" s="66">
        <v>129</v>
      </c>
      <c r="K125" s="88">
        <f t="shared" si="20"/>
        <v>0</v>
      </c>
      <c r="L125" s="66">
        <v>129</v>
      </c>
      <c r="M125" s="66">
        <v>300</v>
      </c>
      <c r="N125" s="88">
        <f t="shared" si="21"/>
        <v>0</v>
      </c>
      <c r="O125" s="66">
        <v>300</v>
      </c>
      <c r="P125" s="153">
        <v>0.27</v>
      </c>
      <c r="Q125" s="141">
        <v>16</v>
      </c>
      <c r="R125" s="141"/>
      <c r="S125" s="116">
        <v>0</v>
      </c>
      <c r="T125" s="66">
        <v>0</v>
      </c>
      <c r="U125" s="66">
        <v>0</v>
      </c>
      <c r="V125" s="66">
        <v>0</v>
      </c>
      <c r="W125" s="66">
        <v>0</v>
      </c>
      <c r="X125" s="66">
        <v>0</v>
      </c>
      <c r="Y125" s="66">
        <v>0</v>
      </c>
      <c r="Z125" s="116">
        <v>84.8</v>
      </c>
      <c r="AA125" s="66">
        <v>335</v>
      </c>
      <c r="AB125" s="66">
        <v>2</v>
      </c>
      <c r="AC125" s="66">
        <v>18</v>
      </c>
      <c r="AD125" s="66">
        <v>18</v>
      </c>
      <c r="AE125" s="66">
        <v>13.5</v>
      </c>
      <c r="AF125" s="66">
        <v>119</v>
      </c>
      <c r="AG125" s="66">
        <v>0</v>
      </c>
      <c r="AH125" s="66">
        <v>8</v>
      </c>
      <c r="AI125" s="116">
        <v>0</v>
      </c>
      <c r="AJ125" s="66">
        <v>0</v>
      </c>
      <c r="AK125" s="118">
        <v>0</v>
      </c>
      <c r="AL125" s="66">
        <v>0</v>
      </c>
      <c r="AM125" s="119">
        <v>0</v>
      </c>
      <c r="AN125" s="120">
        <f t="shared" si="22"/>
        <v>57.4</v>
      </c>
      <c r="AO125" s="125">
        <f t="shared" si="23"/>
        <v>3.5874999999999999</v>
      </c>
    </row>
    <row r="126" spans="1:41" x14ac:dyDescent="0.2">
      <c r="A126" s="154" t="s">
        <v>324</v>
      </c>
      <c r="B126" s="50" t="s">
        <v>132</v>
      </c>
      <c r="C126" s="50" t="s">
        <v>433</v>
      </c>
      <c r="D126" s="50">
        <v>6</v>
      </c>
      <c r="E126" s="136"/>
      <c r="F126" s="52"/>
      <c r="G126" s="66">
        <v>130</v>
      </c>
      <c r="H126" s="88">
        <f t="shared" si="18"/>
        <v>0</v>
      </c>
      <c r="I126" s="66">
        <f t="shared" si="19"/>
        <v>130</v>
      </c>
      <c r="J126" s="66">
        <v>125</v>
      </c>
      <c r="K126" s="88">
        <f t="shared" si="20"/>
        <v>0</v>
      </c>
      <c r="L126" s="66">
        <v>125</v>
      </c>
      <c r="M126" s="66">
        <v>167</v>
      </c>
      <c r="N126" s="88">
        <f t="shared" si="21"/>
        <v>0</v>
      </c>
      <c r="O126" s="66">
        <v>167</v>
      </c>
      <c r="P126" s="153">
        <v>0.3</v>
      </c>
      <c r="Q126" s="141">
        <v>16</v>
      </c>
      <c r="R126" s="141"/>
      <c r="S126" s="116">
        <v>0</v>
      </c>
      <c r="T126" s="66">
        <v>0</v>
      </c>
      <c r="U126" s="66">
        <v>0</v>
      </c>
      <c r="V126" s="66">
        <v>0</v>
      </c>
      <c r="W126" s="66">
        <v>0</v>
      </c>
      <c r="X126" s="66">
        <v>0</v>
      </c>
      <c r="Y126" s="66">
        <v>0</v>
      </c>
      <c r="Z126" s="116">
        <v>2.1</v>
      </c>
      <c r="AA126" s="66">
        <v>13.9</v>
      </c>
      <c r="AB126" s="66">
        <v>0</v>
      </c>
      <c r="AC126" s="66">
        <v>0</v>
      </c>
      <c r="AD126" s="66">
        <v>95.7</v>
      </c>
      <c r="AE126" s="66">
        <v>56.5</v>
      </c>
      <c r="AF126" s="66">
        <v>840</v>
      </c>
      <c r="AG126" s="66">
        <v>5.3</v>
      </c>
      <c r="AH126" s="66">
        <v>37.299999999999997</v>
      </c>
      <c r="AI126" s="116">
        <v>0</v>
      </c>
      <c r="AJ126" s="66">
        <v>0</v>
      </c>
      <c r="AK126" s="118">
        <v>0</v>
      </c>
      <c r="AL126" s="66">
        <v>1.1000000000000001</v>
      </c>
      <c r="AM126" s="119">
        <v>1.1000000000000001</v>
      </c>
      <c r="AN126" s="120">
        <f t="shared" si="22"/>
        <v>114.99</v>
      </c>
      <c r="AO126" s="125">
        <f t="shared" si="23"/>
        <v>7.1868749999999997</v>
      </c>
    </row>
    <row r="127" spans="1:41" x14ac:dyDescent="0.2">
      <c r="A127" s="154" t="s">
        <v>284</v>
      </c>
      <c r="B127" s="50" t="s">
        <v>129</v>
      </c>
      <c r="C127" s="50" t="s">
        <v>428</v>
      </c>
      <c r="D127" s="50">
        <v>9</v>
      </c>
      <c r="E127" s="136" t="s">
        <v>439</v>
      </c>
      <c r="F127" s="52"/>
      <c r="G127" s="66">
        <v>106</v>
      </c>
      <c r="H127" s="88">
        <f t="shared" si="18"/>
        <v>0</v>
      </c>
      <c r="I127" s="66">
        <f t="shared" si="19"/>
        <v>106</v>
      </c>
      <c r="J127" s="66">
        <v>92</v>
      </c>
      <c r="K127" s="88">
        <f t="shared" si="20"/>
        <v>0</v>
      </c>
      <c r="L127" s="66">
        <v>92</v>
      </c>
      <c r="M127" s="66">
        <v>183</v>
      </c>
      <c r="N127" s="88">
        <f t="shared" si="21"/>
        <v>0</v>
      </c>
      <c r="O127" s="66">
        <v>183</v>
      </c>
      <c r="P127" s="153">
        <v>0.68</v>
      </c>
      <c r="Q127" s="141">
        <v>16</v>
      </c>
      <c r="R127" s="141"/>
      <c r="S127" s="116">
        <v>0</v>
      </c>
      <c r="T127" s="66">
        <v>0</v>
      </c>
      <c r="U127" s="66">
        <v>0</v>
      </c>
      <c r="V127" s="66">
        <v>0</v>
      </c>
      <c r="W127" s="66">
        <v>0</v>
      </c>
      <c r="X127" s="66">
        <v>0</v>
      </c>
      <c r="Y127" s="66">
        <v>0</v>
      </c>
      <c r="Z127" s="116">
        <v>176</v>
      </c>
      <c r="AA127" s="66">
        <v>731</v>
      </c>
      <c r="AB127" s="66">
        <v>5.3</v>
      </c>
      <c r="AC127" s="66">
        <v>36.799999999999997</v>
      </c>
      <c r="AD127" s="66">
        <v>38.9</v>
      </c>
      <c r="AE127" s="66">
        <v>30.5</v>
      </c>
      <c r="AF127" s="66">
        <v>276</v>
      </c>
      <c r="AG127" s="66">
        <v>1.1000000000000001</v>
      </c>
      <c r="AH127" s="66">
        <v>15.8</v>
      </c>
      <c r="AI127" s="116">
        <v>0</v>
      </c>
      <c r="AJ127" s="66">
        <v>0</v>
      </c>
      <c r="AK127" s="118">
        <v>0</v>
      </c>
      <c r="AL127" s="66">
        <v>1.1000000000000001</v>
      </c>
      <c r="AM127" s="119">
        <v>0</v>
      </c>
      <c r="AN127" s="120">
        <f t="shared" si="22"/>
        <v>139.1</v>
      </c>
      <c r="AO127" s="125">
        <f t="shared" si="23"/>
        <v>8.6937499999999996</v>
      </c>
    </row>
    <row r="128" spans="1:41" x14ac:dyDescent="0.2">
      <c r="A128" s="154" t="s">
        <v>257</v>
      </c>
      <c r="B128" s="50" t="s">
        <v>160</v>
      </c>
      <c r="C128" s="50" t="s">
        <v>19</v>
      </c>
      <c r="D128" s="50">
        <v>5</v>
      </c>
      <c r="E128" s="136"/>
      <c r="F128" s="52"/>
      <c r="G128" s="66">
        <v>198</v>
      </c>
      <c r="H128" s="88">
        <f t="shared" si="18"/>
        <v>0</v>
      </c>
      <c r="I128" s="66">
        <f t="shared" si="19"/>
        <v>198</v>
      </c>
      <c r="J128" s="66">
        <v>141</v>
      </c>
      <c r="K128" s="88">
        <f t="shared" si="20"/>
        <v>0</v>
      </c>
      <c r="L128" s="66">
        <v>141</v>
      </c>
      <c r="M128" s="66">
        <v>149</v>
      </c>
      <c r="N128" s="88">
        <f t="shared" si="21"/>
        <v>0</v>
      </c>
      <c r="O128" s="66">
        <v>149</v>
      </c>
      <c r="P128" s="153">
        <v>0.51</v>
      </c>
      <c r="Q128" s="141">
        <v>16</v>
      </c>
      <c r="R128" s="141"/>
      <c r="S128" s="116">
        <v>0</v>
      </c>
      <c r="T128" s="66">
        <v>0</v>
      </c>
      <c r="U128" s="66">
        <v>0</v>
      </c>
      <c r="V128" s="66">
        <v>0</v>
      </c>
      <c r="W128" s="66">
        <v>0</v>
      </c>
      <c r="X128" s="66">
        <v>0</v>
      </c>
      <c r="Y128" s="66">
        <v>0</v>
      </c>
      <c r="Z128" s="116">
        <v>0</v>
      </c>
      <c r="AA128" s="66">
        <v>0</v>
      </c>
      <c r="AB128" s="66">
        <v>0</v>
      </c>
      <c r="AC128" s="66">
        <v>0</v>
      </c>
      <c r="AD128" s="66">
        <v>80</v>
      </c>
      <c r="AE128" s="66">
        <v>56</v>
      </c>
      <c r="AF128" s="66">
        <v>576</v>
      </c>
      <c r="AG128" s="66">
        <v>5.0999999999999996</v>
      </c>
      <c r="AH128" s="66">
        <v>39.700000000000003</v>
      </c>
      <c r="AI128" s="116">
        <v>0</v>
      </c>
      <c r="AJ128" s="66">
        <v>0</v>
      </c>
      <c r="AK128" s="118">
        <v>0</v>
      </c>
      <c r="AL128" s="66">
        <v>1</v>
      </c>
      <c r="AM128" s="119">
        <v>0</v>
      </c>
      <c r="AN128" s="120">
        <f t="shared" si="22"/>
        <v>88.2</v>
      </c>
      <c r="AO128" s="125">
        <f t="shared" si="23"/>
        <v>5.5125000000000002</v>
      </c>
    </row>
    <row r="129" spans="1:41" x14ac:dyDescent="0.2">
      <c r="A129" s="154" t="s">
        <v>209</v>
      </c>
      <c r="B129" s="50" t="s">
        <v>132</v>
      </c>
      <c r="C129" s="50" t="s">
        <v>14</v>
      </c>
      <c r="D129" s="50">
        <v>6</v>
      </c>
      <c r="E129" s="136"/>
      <c r="F129" s="52"/>
      <c r="G129" s="66">
        <v>133</v>
      </c>
      <c r="H129" s="88">
        <f t="shared" si="18"/>
        <v>0</v>
      </c>
      <c r="I129" s="66">
        <f t="shared" si="19"/>
        <v>133</v>
      </c>
      <c r="J129" s="66">
        <v>131</v>
      </c>
      <c r="K129" s="88">
        <f t="shared" si="20"/>
        <v>0</v>
      </c>
      <c r="L129" s="66">
        <v>131</v>
      </c>
      <c r="M129" s="66">
        <v>300</v>
      </c>
      <c r="N129" s="88">
        <f t="shared" si="21"/>
        <v>0</v>
      </c>
      <c r="O129" s="66">
        <v>300</v>
      </c>
      <c r="P129" s="153">
        <v>0.3</v>
      </c>
      <c r="Q129" s="141">
        <v>16</v>
      </c>
      <c r="R129" s="141"/>
      <c r="S129" s="116">
        <v>0</v>
      </c>
      <c r="T129" s="66">
        <v>0</v>
      </c>
      <c r="U129" s="66">
        <v>0</v>
      </c>
      <c r="V129" s="66">
        <v>0</v>
      </c>
      <c r="W129" s="66">
        <v>0</v>
      </c>
      <c r="X129" s="66">
        <v>0</v>
      </c>
      <c r="Y129" s="66">
        <v>0</v>
      </c>
      <c r="Z129" s="116">
        <v>0</v>
      </c>
      <c r="AA129" s="66">
        <v>0</v>
      </c>
      <c r="AB129" s="66">
        <v>0</v>
      </c>
      <c r="AC129" s="66">
        <v>0</v>
      </c>
      <c r="AD129" s="66">
        <v>96</v>
      </c>
      <c r="AE129" s="66">
        <v>61.7</v>
      </c>
      <c r="AF129" s="66">
        <v>807</v>
      </c>
      <c r="AG129" s="66">
        <v>5.5</v>
      </c>
      <c r="AH129" s="66">
        <v>40.799999999999997</v>
      </c>
      <c r="AI129" s="116">
        <v>0</v>
      </c>
      <c r="AJ129" s="66">
        <v>0</v>
      </c>
      <c r="AK129" s="118">
        <v>0</v>
      </c>
      <c r="AL129" s="66">
        <v>1.1000000000000001</v>
      </c>
      <c r="AM129" s="119">
        <v>1.1000000000000001</v>
      </c>
      <c r="AN129" s="120">
        <f t="shared" si="22"/>
        <v>111.5</v>
      </c>
      <c r="AO129" s="125">
        <f t="shared" si="23"/>
        <v>6.96875</v>
      </c>
    </row>
    <row r="130" spans="1:41" x14ac:dyDescent="0.2">
      <c r="A130" s="154" t="s">
        <v>330</v>
      </c>
      <c r="B130" s="50" t="s">
        <v>132</v>
      </c>
      <c r="C130" s="50" t="s">
        <v>440</v>
      </c>
      <c r="D130" s="50">
        <v>9</v>
      </c>
      <c r="E130" s="136"/>
      <c r="F130" s="52"/>
      <c r="G130" s="66">
        <v>120</v>
      </c>
      <c r="H130" s="88">
        <f t="shared" si="18"/>
        <v>0</v>
      </c>
      <c r="I130" s="66">
        <f t="shared" si="19"/>
        <v>120</v>
      </c>
      <c r="J130" s="66">
        <v>111</v>
      </c>
      <c r="K130" s="88">
        <f t="shared" si="20"/>
        <v>0</v>
      </c>
      <c r="L130" s="66">
        <v>111</v>
      </c>
      <c r="M130" s="66">
        <v>158</v>
      </c>
      <c r="N130" s="88">
        <f t="shared" si="21"/>
        <v>0</v>
      </c>
      <c r="O130" s="66">
        <v>158</v>
      </c>
      <c r="P130" s="153">
        <v>0.39</v>
      </c>
      <c r="Q130" s="141">
        <v>16</v>
      </c>
      <c r="R130" s="141"/>
      <c r="S130" s="116">
        <v>0</v>
      </c>
      <c r="T130" s="66">
        <v>0</v>
      </c>
      <c r="U130" s="66">
        <v>0</v>
      </c>
      <c r="V130" s="66">
        <v>0</v>
      </c>
      <c r="W130" s="66">
        <v>0</v>
      </c>
      <c r="X130" s="66">
        <v>0</v>
      </c>
      <c r="Y130" s="66">
        <v>0</v>
      </c>
      <c r="Z130" s="116">
        <v>0</v>
      </c>
      <c r="AA130" s="66">
        <v>0</v>
      </c>
      <c r="AB130" s="66">
        <v>0</v>
      </c>
      <c r="AC130" s="66">
        <v>0</v>
      </c>
      <c r="AD130" s="66">
        <v>112</v>
      </c>
      <c r="AE130" s="66">
        <v>70.8</v>
      </c>
      <c r="AF130" s="66">
        <v>851</v>
      </c>
      <c r="AG130" s="66">
        <v>4.9000000000000004</v>
      </c>
      <c r="AH130" s="66">
        <v>46.6</v>
      </c>
      <c r="AI130" s="116">
        <v>0</v>
      </c>
      <c r="AJ130" s="66">
        <v>0</v>
      </c>
      <c r="AK130" s="118">
        <v>0</v>
      </c>
      <c r="AL130" s="66">
        <v>0.9</v>
      </c>
      <c r="AM130" s="119">
        <v>0.9</v>
      </c>
      <c r="AN130" s="120">
        <f t="shared" si="22"/>
        <v>112.7</v>
      </c>
      <c r="AO130" s="125">
        <f t="shared" si="23"/>
        <v>7.0437500000000002</v>
      </c>
    </row>
    <row r="131" spans="1:41" x14ac:dyDescent="0.2">
      <c r="A131" s="154" t="s">
        <v>250</v>
      </c>
      <c r="B131" s="50" t="s">
        <v>132</v>
      </c>
      <c r="C131" s="50" t="s">
        <v>431</v>
      </c>
      <c r="D131" s="50">
        <v>7</v>
      </c>
      <c r="E131" s="136" t="s">
        <v>439</v>
      </c>
      <c r="F131" s="52"/>
      <c r="G131" s="66">
        <v>138</v>
      </c>
      <c r="H131" s="88">
        <f t="shared" si="18"/>
        <v>0</v>
      </c>
      <c r="I131" s="66">
        <f t="shared" si="19"/>
        <v>138</v>
      </c>
      <c r="J131" s="66">
        <v>134</v>
      </c>
      <c r="K131" s="88">
        <f t="shared" si="20"/>
        <v>0</v>
      </c>
      <c r="L131" s="66">
        <v>134</v>
      </c>
      <c r="M131" s="66">
        <v>148</v>
      </c>
      <c r="N131" s="88">
        <f t="shared" si="21"/>
        <v>0</v>
      </c>
      <c r="O131" s="66">
        <v>148</v>
      </c>
      <c r="P131" s="153">
        <v>0.28999999999999998</v>
      </c>
      <c r="Q131" s="141">
        <v>16</v>
      </c>
      <c r="R131" s="141"/>
      <c r="S131" s="116">
        <v>0</v>
      </c>
      <c r="T131" s="66">
        <v>0</v>
      </c>
      <c r="U131" s="66">
        <v>0</v>
      </c>
      <c r="V131" s="66">
        <v>0</v>
      </c>
      <c r="W131" s="66">
        <v>0</v>
      </c>
      <c r="X131" s="66">
        <v>0</v>
      </c>
      <c r="Y131" s="66">
        <v>0</v>
      </c>
      <c r="Z131" s="116">
        <v>9.6999999999999993</v>
      </c>
      <c r="AA131" s="66">
        <v>54.2</v>
      </c>
      <c r="AB131" s="66">
        <v>0</v>
      </c>
      <c r="AC131" s="66">
        <v>1.9</v>
      </c>
      <c r="AD131" s="66">
        <v>96</v>
      </c>
      <c r="AE131" s="66">
        <v>59.1</v>
      </c>
      <c r="AF131" s="66">
        <v>840</v>
      </c>
      <c r="AG131" s="66">
        <v>3.9</v>
      </c>
      <c r="AH131" s="66">
        <v>38.700000000000003</v>
      </c>
      <c r="AI131" s="116">
        <v>1317</v>
      </c>
      <c r="AJ131" s="66">
        <v>0</v>
      </c>
      <c r="AK131" s="118">
        <v>0</v>
      </c>
      <c r="AL131" s="66">
        <v>1</v>
      </c>
      <c r="AM131" s="119">
        <v>1</v>
      </c>
      <c r="AN131" s="120">
        <f t="shared" si="22"/>
        <v>110.82</v>
      </c>
      <c r="AO131" s="125">
        <f t="shared" si="23"/>
        <v>6.9262499999999996</v>
      </c>
    </row>
    <row r="132" spans="1:41" x14ac:dyDescent="0.2">
      <c r="A132" s="154" t="s">
        <v>246</v>
      </c>
      <c r="B132" s="50" t="s">
        <v>158</v>
      </c>
      <c r="C132" s="50" t="s">
        <v>440</v>
      </c>
      <c r="D132" s="50">
        <v>9</v>
      </c>
      <c r="E132" s="136"/>
      <c r="F132" s="52"/>
      <c r="G132" s="66">
        <v>25</v>
      </c>
      <c r="H132" s="88">
        <f t="shared" si="18"/>
        <v>0</v>
      </c>
      <c r="I132" s="66">
        <f t="shared" si="19"/>
        <v>25</v>
      </c>
      <c r="J132" s="66">
        <v>152</v>
      </c>
      <c r="K132" s="88">
        <f t="shared" si="20"/>
        <v>0</v>
      </c>
      <c r="L132" s="66">
        <v>152</v>
      </c>
      <c r="M132" s="66">
        <v>186</v>
      </c>
      <c r="N132" s="88">
        <f t="shared" si="21"/>
        <v>0</v>
      </c>
      <c r="O132" s="66">
        <v>186</v>
      </c>
      <c r="P132" s="153">
        <v>0.28000000000000003</v>
      </c>
      <c r="Q132" s="141">
        <v>16</v>
      </c>
      <c r="R132" s="141"/>
      <c r="S132" s="116">
        <v>320</v>
      </c>
      <c r="T132" s="66">
        <v>192</v>
      </c>
      <c r="U132" s="66">
        <v>3683</v>
      </c>
      <c r="V132" s="66">
        <v>25.5</v>
      </c>
      <c r="W132" s="66">
        <v>14</v>
      </c>
      <c r="X132" s="66">
        <v>31</v>
      </c>
      <c r="Y132" s="66">
        <v>189</v>
      </c>
      <c r="Z132" s="116">
        <v>59.1</v>
      </c>
      <c r="AA132" s="66">
        <v>294</v>
      </c>
      <c r="AB132" s="66">
        <v>2</v>
      </c>
      <c r="AC132" s="66">
        <v>21.4</v>
      </c>
      <c r="AD132" s="66">
        <v>0</v>
      </c>
      <c r="AE132" s="66">
        <v>0</v>
      </c>
      <c r="AF132" s="66">
        <v>0</v>
      </c>
      <c r="AG132" s="66">
        <v>0</v>
      </c>
      <c r="AH132" s="66">
        <v>0</v>
      </c>
      <c r="AI132" s="116">
        <v>0</v>
      </c>
      <c r="AJ132" s="66">
        <v>0</v>
      </c>
      <c r="AK132" s="118">
        <v>0</v>
      </c>
      <c r="AL132" s="66">
        <v>8</v>
      </c>
      <c r="AM132" s="119">
        <v>3</v>
      </c>
      <c r="AN132" s="120">
        <f t="shared" si="22"/>
        <v>270.71999999999997</v>
      </c>
      <c r="AO132" s="125">
        <f t="shared" si="23"/>
        <v>16.919999999999998</v>
      </c>
    </row>
    <row r="133" spans="1:41" x14ac:dyDescent="0.2">
      <c r="A133" s="154" t="s">
        <v>230</v>
      </c>
      <c r="B133" s="50" t="s">
        <v>158</v>
      </c>
      <c r="C133" s="50" t="s">
        <v>441</v>
      </c>
      <c r="D133" s="50">
        <v>7</v>
      </c>
      <c r="E133" s="136"/>
      <c r="F133" s="52"/>
      <c r="G133" s="66">
        <v>27</v>
      </c>
      <c r="H133" s="88">
        <f t="shared" ref="H133:H164" si="24">I133-G133</f>
        <v>0</v>
      </c>
      <c r="I133" s="66">
        <f t="shared" ref="I133:I168" si="25">G133</f>
        <v>27</v>
      </c>
      <c r="J133" s="66">
        <v>143</v>
      </c>
      <c r="K133" s="88">
        <f t="shared" ref="K133:K164" si="26">L133-J133</f>
        <v>0</v>
      </c>
      <c r="L133" s="66">
        <v>143</v>
      </c>
      <c r="M133" s="66">
        <v>96</v>
      </c>
      <c r="N133" s="88">
        <f t="shared" ref="N133:N164" si="27">O133-M133</f>
        <v>0</v>
      </c>
      <c r="O133" s="66">
        <v>96</v>
      </c>
      <c r="P133" s="153">
        <v>0.52</v>
      </c>
      <c r="Q133" s="141">
        <v>16</v>
      </c>
      <c r="R133" s="141"/>
      <c r="S133" s="116">
        <v>369</v>
      </c>
      <c r="T133" s="66">
        <v>208</v>
      </c>
      <c r="U133" s="66">
        <v>4142</v>
      </c>
      <c r="V133" s="66">
        <v>28.1</v>
      </c>
      <c r="W133" s="66">
        <v>13</v>
      </c>
      <c r="X133" s="66">
        <v>29.1</v>
      </c>
      <c r="Y133" s="66">
        <v>208</v>
      </c>
      <c r="Z133" s="116">
        <v>11.1</v>
      </c>
      <c r="AA133" s="66">
        <v>56.3</v>
      </c>
      <c r="AB133" s="66">
        <v>0</v>
      </c>
      <c r="AC133" s="66">
        <v>1</v>
      </c>
      <c r="AD133" s="66">
        <v>0</v>
      </c>
      <c r="AE133" s="66">
        <v>0</v>
      </c>
      <c r="AF133" s="66">
        <v>0</v>
      </c>
      <c r="AG133" s="66">
        <v>0</v>
      </c>
      <c r="AH133" s="66">
        <v>0</v>
      </c>
      <c r="AI133" s="116">
        <v>0</v>
      </c>
      <c r="AJ133" s="66">
        <v>0</v>
      </c>
      <c r="AK133" s="118">
        <v>0</v>
      </c>
      <c r="AL133" s="66">
        <v>8</v>
      </c>
      <c r="AM133" s="119">
        <v>3</v>
      </c>
      <c r="AN133" s="120">
        <f t="shared" ref="AN133:AN169" si="28">IFERROR($S133*$S$2+$T133*$T$2+IF($U$2=0,0,$U133/$U$2)+$V133*$V$2+$W133*$W$2+$X133*$X$2+$Z133*$Z$2+IF($AA$2=0,0,$AA133/$AA$2)+$AB$2*$AB133+$AE133*$AE$2+IF($AF$2=0,0,$AF133/$AF$2)+$AG133*$AG$2+IF($AI$2=0,0,$AI133/$AI$2)+$AJ133*$AJ$2+$AK133*$AK$2+$AL133*$AL$2+$AM133*$AM$2,0)</f>
        <v>264.71000000000004</v>
      </c>
      <c r="AO133" s="125">
        <f t="shared" ref="AO133:AO169" si="29">IFERROR($AN133/$Q133,"-")</f>
        <v>16.544375000000002</v>
      </c>
    </row>
    <row r="134" spans="1:41" x14ac:dyDescent="0.2">
      <c r="A134" s="154" t="s">
        <v>235</v>
      </c>
      <c r="B134" s="50" t="s">
        <v>158</v>
      </c>
      <c r="C134" s="50" t="s">
        <v>17</v>
      </c>
      <c r="D134" s="50">
        <v>9</v>
      </c>
      <c r="E134" s="136"/>
      <c r="F134" s="52"/>
      <c r="G134" s="66">
        <v>33</v>
      </c>
      <c r="H134" s="88">
        <f t="shared" si="24"/>
        <v>0</v>
      </c>
      <c r="I134" s="66">
        <f t="shared" si="25"/>
        <v>33</v>
      </c>
      <c r="J134" s="66">
        <v>159</v>
      </c>
      <c r="K134" s="88">
        <f t="shared" si="26"/>
        <v>0</v>
      </c>
      <c r="L134" s="66">
        <v>159</v>
      </c>
      <c r="M134" s="66">
        <v>127</v>
      </c>
      <c r="N134" s="88">
        <f t="shared" si="27"/>
        <v>0</v>
      </c>
      <c r="O134" s="66">
        <v>127</v>
      </c>
      <c r="P134" s="153">
        <v>0.21</v>
      </c>
      <c r="Q134" s="141">
        <v>16</v>
      </c>
      <c r="R134" s="141"/>
      <c r="S134" s="116">
        <v>339</v>
      </c>
      <c r="T134" s="66">
        <v>210</v>
      </c>
      <c r="U134" s="66">
        <v>3933</v>
      </c>
      <c r="V134" s="66">
        <v>27.6</v>
      </c>
      <c r="W134" s="66">
        <v>15.1</v>
      </c>
      <c r="X134" s="66">
        <v>27.3</v>
      </c>
      <c r="Y134" s="66">
        <v>193</v>
      </c>
      <c r="Z134" s="116">
        <v>10.8</v>
      </c>
      <c r="AA134" s="66">
        <v>22.7</v>
      </c>
      <c r="AB134" s="66">
        <v>0</v>
      </c>
      <c r="AC134" s="66">
        <v>0</v>
      </c>
      <c r="AD134" s="66">
        <v>0</v>
      </c>
      <c r="AE134" s="66">
        <v>0</v>
      </c>
      <c r="AF134" s="66">
        <v>0</v>
      </c>
      <c r="AG134" s="66">
        <v>0</v>
      </c>
      <c r="AH134" s="66">
        <v>0</v>
      </c>
      <c r="AI134" s="116">
        <v>0</v>
      </c>
      <c r="AJ134" s="66">
        <v>0</v>
      </c>
      <c r="AK134" s="118">
        <v>0</v>
      </c>
      <c r="AL134" s="66">
        <v>10.1</v>
      </c>
      <c r="AM134" s="119">
        <v>4</v>
      </c>
      <c r="AN134" s="120">
        <f t="shared" si="28"/>
        <v>246.89000000000004</v>
      </c>
      <c r="AO134" s="125">
        <f t="shared" si="29"/>
        <v>15.430625000000003</v>
      </c>
    </row>
    <row r="135" spans="1:41" x14ac:dyDescent="0.2">
      <c r="A135" s="154" t="s">
        <v>289</v>
      </c>
      <c r="B135" s="50" t="s">
        <v>160</v>
      </c>
      <c r="C135" s="50" t="s">
        <v>441</v>
      </c>
      <c r="D135" s="50">
        <v>7</v>
      </c>
      <c r="E135" s="136"/>
      <c r="F135" s="52"/>
      <c r="G135" s="66">
        <v>237</v>
      </c>
      <c r="H135" s="88">
        <f t="shared" si="24"/>
        <v>0</v>
      </c>
      <c r="I135" s="66">
        <f t="shared" si="25"/>
        <v>237</v>
      </c>
      <c r="J135" s="66">
        <v>164</v>
      </c>
      <c r="K135" s="88">
        <f t="shared" si="26"/>
        <v>0</v>
      </c>
      <c r="L135" s="66">
        <v>164</v>
      </c>
      <c r="M135" s="66">
        <v>170</v>
      </c>
      <c r="N135" s="88">
        <f t="shared" si="27"/>
        <v>0</v>
      </c>
      <c r="O135" s="66">
        <v>170</v>
      </c>
      <c r="P135" s="153">
        <v>0.4</v>
      </c>
      <c r="Q135" s="141">
        <v>16</v>
      </c>
      <c r="R135" s="141"/>
      <c r="S135" s="116">
        <v>0</v>
      </c>
      <c r="T135" s="66">
        <v>0</v>
      </c>
      <c r="U135" s="66">
        <v>0</v>
      </c>
      <c r="V135" s="66">
        <v>0</v>
      </c>
      <c r="W135" s="66">
        <v>0</v>
      </c>
      <c r="X135" s="66">
        <v>0</v>
      </c>
      <c r="Y135" s="66">
        <v>0</v>
      </c>
      <c r="Z135" s="116">
        <v>0</v>
      </c>
      <c r="AA135" s="66">
        <v>0</v>
      </c>
      <c r="AB135" s="66">
        <v>0</v>
      </c>
      <c r="AC135" s="66">
        <v>0</v>
      </c>
      <c r="AD135" s="66">
        <v>80.900000000000006</v>
      </c>
      <c r="AE135" s="66">
        <v>52.5</v>
      </c>
      <c r="AF135" s="66">
        <v>594</v>
      </c>
      <c r="AG135" s="66">
        <v>2.9</v>
      </c>
      <c r="AH135" s="66">
        <v>37.200000000000003</v>
      </c>
      <c r="AI135" s="116">
        <v>0</v>
      </c>
      <c r="AJ135" s="66">
        <v>0</v>
      </c>
      <c r="AK135" s="118">
        <v>0</v>
      </c>
      <c r="AL135" s="66">
        <v>1</v>
      </c>
      <c r="AM135" s="119">
        <v>0</v>
      </c>
      <c r="AN135" s="120">
        <f t="shared" si="28"/>
        <v>76.8</v>
      </c>
      <c r="AO135" s="125">
        <f t="shared" si="29"/>
        <v>4.8</v>
      </c>
    </row>
    <row r="136" spans="1:41" x14ac:dyDescent="0.2">
      <c r="A136" s="154" t="s">
        <v>305</v>
      </c>
      <c r="B136" s="50" t="s">
        <v>160</v>
      </c>
      <c r="C136" s="50" t="s">
        <v>438</v>
      </c>
      <c r="D136" s="50">
        <v>11</v>
      </c>
      <c r="E136" s="136"/>
      <c r="F136" s="52"/>
      <c r="G136" s="66">
        <v>248</v>
      </c>
      <c r="H136" s="88">
        <f t="shared" si="24"/>
        <v>0</v>
      </c>
      <c r="I136" s="66">
        <f t="shared" si="25"/>
        <v>248</v>
      </c>
      <c r="J136" s="66">
        <v>150</v>
      </c>
      <c r="K136" s="88">
        <f t="shared" si="26"/>
        <v>0</v>
      </c>
      <c r="L136" s="66">
        <v>150</v>
      </c>
      <c r="M136" s="66">
        <v>181</v>
      </c>
      <c r="N136" s="88">
        <f t="shared" si="27"/>
        <v>0</v>
      </c>
      <c r="O136" s="66">
        <v>181</v>
      </c>
      <c r="P136" s="153">
        <v>0.33</v>
      </c>
      <c r="Q136" s="141">
        <v>16</v>
      </c>
      <c r="R136" s="141"/>
      <c r="S136" s="116">
        <v>0</v>
      </c>
      <c r="T136" s="66">
        <v>0</v>
      </c>
      <c r="U136" s="66">
        <v>0</v>
      </c>
      <c r="V136" s="66">
        <v>0</v>
      </c>
      <c r="W136" s="66">
        <v>0</v>
      </c>
      <c r="X136" s="66">
        <v>0</v>
      </c>
      <c r="Y136" s="66">
        <v>0</v>
      </c>
      <c r="Z136" s="116">
        <v>0</v>
      </c>
      <c r="AA136" s="66">
        <v>0</v>
      </c>
      <c r="AB136" s="66">
        <v>0</v>
      </c>
      <c r="AC136" s="66">
        <v>0</v>
      </c>
      <c r="AD136" s="66">
        <v>80</v>
      </c>
      <c r="AE136" s="66">
        <v>50.8</v>
      </c>
      <c r="AF136" s="66">
        <v>565</v>
      </c>
      <c r="AG136" s="66">
        <v>2.8</v>
      </c>
      <c r="AH136" s="66">
        <v>36</v>
      </c>
      <c r="AI136" s="116">
        <v>0</v>
      </c>
      <c r="AJ136" s="66">
        <v>0</v>
      </c>
      <c r="AK136" s="118">
        <v>0</v>
      </c>
      <c r="AL136" s="66">
        <v>1</v>
      </c>
      <c r="AM136" s="119">
        <v>0</v>
      </c>
      <c r="AN136" s="120">
        <f t="shared" si="28"/>
        <v>73.3</v>
      </c>
      <c r="AO136" s="125">
        <f t="shared" si="29"/>
        <v>4.5812499999999998</v>
      </c>
    </row>
    <row r="137" spans="1:41" x14ac:dyDescent="0.2">
      <c r="A137" s="154" t="s">
        <v>481</v>
      </c>
      <c r="B137" s="50" t="s">
        <v>158</v>
      </c>
      <c r="C137" s="50" t="s">
        <v>452</v>
      </c>
      <c r="D137" s="50">
        <v>10</v>
      </c>
      <c r="E137" s="136"/>
      <c r="F137" s="52"/>
      <c r="G137" s="66">
        <v>30</v>
      </c>
      <c r="H137" s="88">
        <f t="shared" si="24"/>
        <v>0</v>
      </c>
      <c r="I137" s="66">
        <f t="shared" si="25"/>
        <v>30</v>
      </c>
      <c r="J137" s="66">
        <v>175</v>
      </c>
      <c r="K137" s="88">
        <f t="shared" si="26"/>
        <v>0</v>
      </c>
      <c r="L137" s="66">
        <v>175</v>
      </c>
      <c r="M137" s="66">
        <v>300</v>
      </c>
      <c r="N137" s="88">
        <f t="shared" si="27"/>
        <v>0</v>
      </c>
      <c r="O137" s="66">
        <v>300</v>
      </c>
      <c r="P137" s="153">
        <v>0.2</v>
      </c>
      <c r="Q137" s="141">
        <v>16</v>
      </c>
      <c r="R137" s="141"/>
      <c r="S137" s="116">
        <v>333</v>
      </c>
      <c r="T137" s="66">
        <v>195</v>
      </c>
      <c r="U137" s="66">
        <v>3809</v>
      </c>
      <c r="V137" s="66">
        <v>24</v>
      </c>
      <c r="W137" s="66">
        <v>10.1</v>
      </c>
      <c r="X137" s="66">
        <v>26.3</v>
      </c>
      <c r="Y137" s="66">
        <v>188</v>
      </c>
      <c r="Z137" s="116">
        <v>33</v>
      </c>
      <c r="AA137" s="66">
        <v>165</v>
      </c>
      <c r="AB137" s="66">
        <v>1</v>
      </c>
      <c r="AC137" s="66">
        <v>9</v>
      </c>
      <c r="AD137" s="66">
        <v>0</v>
      </c>
      <c r="AE137" s="66">
        <v>0</v>
      </c>
      <c r="AF137" s="66">
        <v>0</v>
      </c>
      <c r="AG137" s="66">
        <v>0</v>
      </c>
      <c r="AH137" s="66">
        <v>0</v>
      </c>
      <c r="AI137" s="116">
        <v>0</v>
      </c>
      <c r="AJ137" s="66">
        <v>0</v>
      </c>
      <c r="AK137" s="118">
        <v>0</v>
      </c>
      <c r="AL137" s="66">
        <v>6.1</v>
      </c>
      <c r="AM137" s="119">
        <v>2</v>
      </c>
      <c r="AN137" s="120">
        <f t="shared" si="28"/>
        <v>256.76</v>
      </c>
      <c r="AO137" s="125">
        <f t="shared" si="29"/>
        <v>16.047499999999999</v>
      </c>
    </row>
    <row r="138" spans="1:41" x14ac:dyDescent="0.2">
      <c r="A138" s="154" t="s">
        <v>244</v>
      </c>
      <c r="B138" s="50" t="s">
        <v>132</v>
      </c>
      <c r="C138" s="50" t="s">
        <v>436</v>
      </c>
      <c r="D138" s="50">
        <v>8</v>
      </c>
      <c r="E138" s="136" t="s">
        <v>429</v>
      </c>
      <c r="F138" s="52"/>
      <c r="G138" s="66">
        <v>128</v>
      </c>
      <c r="H138" s="88">
        <f t="shared" si="24"/>
        <v>0</v>
      </c>
      <c r="I138" s="66">
        <f t="shared" si="25"/>
        <v>128</v>
      </c>
      <c r="J138" s="66">
        <v>120</v>
      </c>
      <c r="K138" s="88">
        <f t="shared" si="26"/>
        <v>0</v>
      </c>
      <c r="L138" s="66">
        <v>120</v>
      </c>
      <c r="M138" s="66">
        <v>117</v>
      </c>
      <c r="N138" s="88">
        <f t="shared" si="27"/>
        <v>0</v>
      </c>
      <c r="O138" s="66">
        <v>117</v>
      </c>
      <c r="P138" s="153">
        <v>0.2</v>
      </c>
      <c r="Q138" s="141">
        <v>16</v>
      </c>
      <c r="R138" s="141"/>
      <c r="S138" s="116">
        <v>0</v>
      </c>
      <c r="T138" s="66">
        <v>0</v>
      </c>
      <c r="U138" s="66">
        <v>0</v>
      </c>
      <c r="V138" s="66">
        <v>0</v>
      </c>
      <c r="W138" s="66">
        <v>0</v>
      </c>
      <c r="X138" s="66">
        <v>0</v>
      </c>
      <c r="Y138" s="66">
        <v>0</v>
      </c>
      <c r="Z138" s="116">
        <v>0</v>
      </c>
      <c r="AA138" s="66">
        <v>0</v>
      </c>
      <c r="AB138" s="66">
        <v>0</v>
      </c>
      <c r="AC138" s="66">
        <v>0</v>
      </c>
      <c r="AD138" s="66">
        <v>96.4</v>
      </c>
      <c r="AE138" s="66">
        <v>60.8</v>
      </c>
      <c r="AF138" s="66">
        <v>851</v>
      </c>
      <c r="AG138" s="66">
        <v>5.2</v>
      </c>
      <c r="AH138" s="66">
        <v>39.799999999999997</v>
      </c>
      <c r="AI138" s="116">
        <v>0</v>
      </c>
      <c r="AJ138" s="66">
        <v>0</v>
      </c>
      <c r="AK138" s="118">
        <v>0</v>
      </c>
      <c r="AL138" s="66">
        <v>1</v>
      </c>
      <c r="AM138" s="119">
        <v>1</v>
      </c>
      <c r="AN138" s="120">
        <f t="shared" si="28"/>
        <v>114.3</v>
      </c>
      <c r="AO138" s="125">
        <f t="shared" si="29"/>
        <v>7.1437499999999998</v>
      </c>
    </row>
    <row r="139" spans="1:41" x14ac:dyDescent="0.2">
      <c r="A139" s="154" t="s">
        <v>213</v>
      </c>
      <c r="B139" s="50" t="s">
        <v>132</v>
      </c>
      <c r="C139" s="50" t="s">
        <v>448</v>
      </c>
      <c r="D139" s="50">
        <v>11</v>
      </c>
      <c r="E139" s="136" t="s">
        <v>439</v>
      </c>
      <c r="F139" s="52"/>
      <c r="G139" s="66">
        <v>82</v>
      </c>
      <c r="H139" s="88">
        <f t="shared" si="24"/>
        <v>0</v>
      </c>
      <c r="I139" s="66">
        <f t="shared" si="25"/>
        <v>82</v>
      </c>
      <c r="J139" s="66">
        <v>108</v>
      </c>
      <c r="K139" s="88">
        <f t="shared" si="26"/>
        <v>0</v>
      </c>
      <c r="L139" s="66">
        <v>108</v>
      </c>
      <c r="M139" s="66">
        <v>70</v>
      </c>
      <c r="N139" s="88">
        <f t="shared" si="27"/>
        <v>0</v>
      </c>
      <c r="O139" s="66">
        <v>70</v>
      </c>
      <c r="P139" s="153">
        <v>0.59</v>
      </c>
      <c r="Q139" s="141">
        <v>16</v>
      </c>
      <c r="R139" s="141"/>
      <c r="S139" s="116">
        <v>0</v>
      </c>
      <c r="T139" s="66">
        <v>0</v>
      </c>
      <c r="U139" s="66">
        <v>0</v>
      </c>
      <c r="V139" s="66">
        <v>0</v>
      </c>
      <c r="W139" s="66">
        <v>0</v>
      </c>
      <c r="X139" s="66">
        <v>0</v>
      </c>
      <c r="Y139" s="66">
        <v>0</v>
      </c>
      <c r="Z139" s="116">
        <v>0</v>
      </c>
      <c r="AA139" s="66">
        <v>0</v>
      </c>
      <c r="AB139" s="66">
        <v>0</v>
      </c>
      <c r="AC139" s="66">
        <v>0</v>
      </c>
      <c r="AD139" s="66">
        <v>128</v>
      </c>
      <c r="AE139" s="66">
        <v>71.400000000000006</v>
      </c>
      <c r="AF139" s="66">
        <v>931</v>
      </c>
      <c r="AG139" s="66">
        <v>7.4</v>
      </c>
      <c r="AH139" s="66">
        <v>49.2</v>
      </c>
      <c r="AI139" s="116">
        <v>0</v>
      </c>
      <c r="AJ139" s="66">
        <v>0</v>
      </c>
      <c r="AK139" s="118">
        <v>1.3</v>
      </c>
      <c r="AL139" s="66">
        <v>1.3</v>
      </c>
      <c r="AM139" s="119">
        <v>1.3</v>
      </c>
      <c r="AN139" s="120">
        <f t="shared" si="28"/>
        <v>137.5</v>
      </c>
      <c r="AO139" s="125">
        <f t="shared" si="29"/>
        <v>8.59375</v>
      </c>
    </row>
    <row r="140" spans="1:41" x14ac:dyDescent="0.2">
      <c r="A140" s="154" t="s">
        <v>482</v>
      </c>
      <c r="B140" s="50" t="s">
        <v>129</v>
      </c>
      <c r="C140" s="50" t="s">
        <v>451</v>
      </c>
      <c r="D140" s="50">
        <v>11</v>
      </c>
      <c r="E140" s="136"/>
      <c r="F140" s="52"/>
      <c r="G140" s="66">
        <v>144</v>
      </c>
      <c r="H140" s="88">
        <f t="shared" si="24"/>
        <v>0</v>
      </c>
      <c r="I140" s="66">
        <f t="shared" si="25"/>
        <v>144</v>
      </c>
      <c r="J140" s="66">
        <v>122</v>
      </c>
      <c r="K140" s="88">
        <f t="shared" si="26"/>
        <v>0</v>
      </c>
      <c r="L140" s="66">
        <v>122</v>
      </c>
      <c r="M140" s="66">
        <v>300</v>
      </c>
      <c r="N140" s="88">
        <f t="shared" si="27"/>
        <v>0</v>
      </c>
      <c r="O140" s="66">
        <v>300</v>
      </c>
      <c r="P140" s="153">
        <v>0.49</v>
      </c>
      <c r="Q140" s="141">
        <v>16</v>
      </c>
      <c r="R140" s="141"/>
      <c r="S140" s="116">
        <v>0</v>
      </c>
      <c r="T140" s="66">
        <v>0</v>
      </c>
      <c r="U140" s="66">
        <v>0</v>
      </c>
      <c r="V140" s="66">
        <v>0</v>
      </c>
      <c r="W140" s="66">
        <v>0</v>
      </c>
      <c r="X140" s="66">
        <v>0</v>
      </c>
      <c r="Y140" s="66">
        <v>0</v>
      </c>
      <c r="Z140" s="116">
        <v>187</v>
      </c>
      <c r="AA140" s="66">
        <v>790</v>
      </c>
      <c r="AB140" s="66">
        <v>6.1</v>
      </c>
      <c r="AC140" s="66">
        <v>39.4</v>
      </c>
      <c r="AD140" s="66">
        <v>20.2</v>
      </c>
      <c r="AE140" s="66">
        <v>16.2</v>
      </c>
      <c r="AF140" s="66">
        <v>139</v>
      </c>
      <c r="AG140" s="66">
        <v>0</v>
      </c>
      <c r="AH140" s="66">
        <v>9.1</v>
      </c>
      <c r="AI140" s="116">
        <v>0</v>
      </c>
      <c r="AJ140" s="66">
        <v>0</v>
      </c>
      <c r="AK140" s="118">
        <v>0</v>
      </c>
      <c r="AL140" s="66">
        <v>1</v>
      </c>
      <c r="AM140" s="119">
        <v>0</v>
      </c>
      <c r="AN140" s="120">
        <f t="shared" si="28"/>
        <v>129.5</v>
      </c>
      <c r="AO140" s="125">
        <f t="shared" si="29"/>
        <v>8.09375</v>
      </c>
    </row>
    <row r="141" spans="1:41" x14ac:dyDescent="0.2">
      <c r="A141" s="154" t="s">
        <v>317</v>
      </c>
      <c r="B141" s="50" t="s">
        <v>160</v>
      </c>
      <c r="C141" s="50" t="s">
        <v>440</v>
      </c>
      <c r="D141" s="50">
        <v>9</v>
      </c>
      <c r="E141" s="136" t="s">
        <v>439</v>
      </c>
      <c r="F141" s="52"/>
      <c r="G141" s="66">
        <v>192</v>
      </c>
      <c r="H141" s="88">
        <f t="shared" si="24"/>
        <v>0</v>
      </c>
      <c r="I141" s="66">
        <f t="shared" si="25"/>
        <v>192</v>
      </c>
      <c r="J141" s="66">
        <v>178</v>
      </c>
      <c r="K141" s="88">
        <f t="shared" si="26"/>
        <v>0</v>
      </c>
      <c r="L141" s="66">
        <v>178</v>
      </c>
      <c r="M141" s="66">
        <v>204</v>
      </c>
      <c r="N141" s="88">
        <f t="shared" si="27"/>
        <v>0</v>
      </c>
      <c r="O141" s="66">
        <v>204</v>
      </c>
      <c r="P141" s="153">
        <v>0.27</v>
      </c>
      <c r="Q141" s="141">
        <v>16</v>
      </c>
      <c r="R141" s="141"/>
      <c r="S141" s="116">
        <v>0</v>
      </c>
      <c r="T141" s="66">
        <v>0</v>
      </c>
      <c r="U141" s="66">
        <v>0</v>
      </c>
      <c r="V141" s="66">
        <v>0</v>
      </c>
      <c r="W141" s="66">
        <v>0</v>
      </c>
      <c r="X141" s="66">
        <v>0</v>
      </c>
      <c r="Y141" s="66">
        <v>0</v>
      </c>
      <c r="Z141" s="116">
        <v>0</v>
      </c>
      <c r="AA141" s="66">
        <v>0</v>
      </c>
      <c r="AB141" s="66">
        <v>0</v>
      </c>
      <c r="AC141" s="66">
        <v>0</v>
      </c>
      <c r="AD141" s="66">
        <v>96</v>
      </c>
      <c r="AE141" s="66">
        <v>60.2</v>
      </c>
      <c r="AF141" s="66">
        <v>606</v>
      </c>
      <c r="AG141" s="66">
        <v>4.5</v>
      </c>
      <c r="AH141" s="66">
        <v>42.3</v>
      </c>
      <c r="AI141" s="116">
        <v>0</v>
      </c>
      <c r="AJ141" s="66">
        <v>0</v>
      </c>
      <c r="AK141" s="118">
        <v>0</v>
      </c>
      <c r="AL141" s="66">
        <v>1.1000000000000001</v>
      </c>
      <c r="AM141" s="119">
        <v>0</v>
      </c>
      <c r="AN141" s="120">
        <f t="shared" si="28"/>
        <v>87.6</v>
      </c>
      <c r="AO141" s="125">
        <f t="shared" si="29"/>
        <v>5.4749999999999996</v>
      </c>
    </row>
    <row r="142" spans="1:41" x14ac:dyDescent="0.2">
      <c r="A142" s="154" t="s">
        <v>483</v>
      </c>
      <c r="B142" s="50" t="s">
        <v>158</v>
      </c>
      <c r="C142" s="50" t="s">
        <v>447</v>
      </c>
      <c r="D142" s="50">
        <v>5</v>
      </c>
      <c r="E142" s="136"/>
      <c r="F142" s="52"/>
      <c r="G142" s="66">
        <v>28</v>
      </c>
      <c r="H142" s="88">
        <f t="shared" si="24"/>
        <v>0</v>
      </c>
      <c r="I142" s="66">
        <f t="shared" si="25"/>
        <v>28</v>
      </c>
      <c r="J142" s="66">
        <v>156</v>
      </c>
      <c r="K142" s="88">
        <f t="shared" si="26"/>
        <v>0</v>
      </c>
      <c r="L142" s="66">
        <v>156</v>
      </c>
      <c r="M142" s="66">
        <v>293</v>
      </c>
      <c r="N142" s="88">
        <f t="shared" si="27"/>
        <v>0</v>
      </c>
      <c r="O142" s="66">
        <v>293</v>
      </c>
      <c r="P142" s="153">
        <v>0.18</v>
      </c>
      <c r="Q142" s="141">
        <v>16</v>
      </c>
      <c r="R142" s="141"/>
      <c r="S142" s="116">
        <v>320</v>
      </c>
      <c r="T142" s="66">
        <v>207</v>
      </c>
      <c r="U142" s="66">
        <v>3623</v>
      </c>
      <c r="V142" s="66">
        <v>20.8</v>
      </c>
      <c r="W142" s="66">
        <v>11.1</v>
      </c>
      <c r="X142" s="66">
        <v>26.2</v>
      </c>
      <c r="Y142" s="66">
        <v>186</v>
      </c>
      <c r="Z142" s="116">
        <v>66.400000000000006</v>
      </c>
      <c r="AA142" s="66">
        <v>333</v>
      </c>
      <c r="AB142" s="66">
        <v>2</v>
      </c>
      <c r="AC142" s="66">
        <v>16.899999999999999</v>
      </c>
      <c r="AD142" s="66">
        <v>0</v>
      </c>
      <c r="AE142" s="66">
        <v>0</v>
      </c>
      <c r="AF142" s="66">
        <v>0</v>
      </c>
      <c r="AG142" s="66">
        <v>0</v>
      </c>
      <c r="AH142" s="66">
        <v>0</v>
      </c>
      <c r="AI142" s="116">
        <v>0</v>
      </c>
      <c r="AJ142" s="66">
        <v>0</v>
      </c>
      <c r="AK142" s="118">
        <v>0</v>
      </c>
      <c r="AL142" s="66">
        <v>0</v>
      </c>
      <c r="AM142" s="119">
        <v>0</v>
      </c>
      <c r="AN142" s="120">
        <f t="shared" si="28"/>
        <v>262.32</v>
      </c>
      <c r="AO142" s="125">
        <f t="shared" si="29"/>
        <v>16.395</v>
      </c>
    </row>
    <row r="143" spans="1:41" x14ac:dyDescent="0.2">
      <c r="A143" s="154" t="s">
        <v>484</v>
      </c>
      <c r="B143" s="50" t="s">
        <v>132</v>
      </c>
      <c r="C143" s="50" t="s">
        <v>447</v>
      </c>
      <c r="D143" s="50">
        <v>5</v>
      </c>
      <c r="E143" s="136"/>
      <c r="F143" s="52"/>
      <c r="G143" s="66">
        <v>157</v>
      </c>
      <c r="H143" s="88">
        <f t="shared" si="24"/>
        <v>0</v>
      </c>
      <c r="I143" s="66">
        <f t="shared" si="25"/>
        <v>157</v>
      </c>
      <c r="J143" s="66">
        <v>147</v>
      </c>
      <c r="K143" s="88">
        <f t="shared" si="26"/>
        <v>0</v>
      </c>
      <c r="L143" s="66">
        <v>147</v>
      </c>
      <c r="M143" s="66">
        <v>300</v>
      </c>
      <c r="N143" s="88">
        <f t="shared" si="27"/>
        <v>0</v>
      </c>
      <c r="O143" s="66">
        <v>300</v>
      </c>
      <c r="P143" s="153">
        <v>0.2</v>
      </c>
      <c r="Q143" s="141">
        <v>16</v>
      </c>
      <c r="R143" s="141"/>
      <c r="S143" s="116">
        <v>0</v>
      </c>
      <c r="T143" s="66">
        <v>0</v>
      </c>
      <c r="U143" s="66">
        <v>0</v>
      </c>
      <c r="V143" s="66">
        <v>0</v>
      </c>
      <c r="W143" s="66">
        <v>0</v>
      </c>
      <c r="X143" s="66">
        <v>0</v>
      </c>
      <c r="Y143" s="66">
        <v>0</v>
      </c>
      <c r="Z143" s="116">
        <v>0</v>
      </c>
      <c r="AA143" s="66">
        <v>0</v>
      </c>
      <c r="AB143" s="66">
        <v>0</v>
      </c>
      <c r="AC143" s="66">
        <v>0</v>
      </c>
      <c r="AD143" s="66">
        <v>96</v>
      </c>
      <c r="AE143" s="66">
        <v>56.1</v>
      </c>
      <c r="AF143" s="66">
        <v>776</v>
      </c>
      <c r="AG143" s="66">
        <v>4.7</v>
      </c>
      <c r="AH143" s="66">
        <v>36.5</v>
      </c>
      <c r="AI143" s="116">
        <v>0</v>
      </c>
      <c r="AJ143" s="66">
        <v>0</v>
      </c>
      <c r="AK143" s="118">
        <v>0</v>
      </c>
      <c r="AL143" s="66">
        <v>0.9</v>
      </c>
      <c r="AM143" s="119">
        <v>0.9</v>
      </c>
      <c r="AN143" s="120">
        <f t="shared" si="28"/>
        <v>104</v>
      </c>
      <c r="AO143" s="125">
        <f t="shared" si="29"/>
        <v>6.5</v>
      </c>
    </row>
    <row r="144" spans="1:41" x14ac:dyDescent="0.2">
      <c r="A144" s="154" t="s">
        <v>211</v>
      </c>
      <c r="B144" s="50" t="s">
        <v>160</v>
      </c>
      <c r="C144" s="50" t="s">
        <v>437</v>
      </c>
      <c r="D144" s="50">
        <v>9</v>
      </c>
      <c r="E144" s="136"/>
      <c r="F144" s="52"/>
      <c r="G144" s="66">
        <v>302</v>
      </c>
      <c r="H144" s="88">
        <f t="shared" si="24"/>
        <v>0</v>
      </c>
      <c r="I144" s="66">
        <f t="shared" si="25"/>
        <v>302</v>
      </c>
      <c r="J144" s="66">
        <v>137</v>
      </c>
      <c r="K144" s="88">
        <f t="shared" si="26"/>
        <v>0</v>
      </c>
      <c r="L144" s="66">
        <v>137</v>
      </c>
      <c r="M144" s="66">
        <v>74</v>
      </c>
      <c r="N144" s="88">
        <f t="shared" si="27"/>
        <v>0</v>
      </c>
      <c r="O144" s="66">
        <v>74</v>
      </c>
      <c r="P144" s="153">
        <v>0.65</v>
      </c>
      <c r="Q144" s="141">
        <v>16</v>
      </c>
      <c r="R144" s="141"/>
      <c r="S144" s="116">
        <v>0</v>
      </c>
      <c r="T144" s="66">
        <v>0</v>
      </c>
      <c r="U144" s="66">
        <v>0</v>
      </c>
      <c r="V144" s="66">
        <v>0</v>
      </c>
      <c r="W144" s="66">
        <v>0</v>
      </c>
      <c r="X144" s="66">
        <v>0</v>
      </c>
      <c r="Y144" s="66">
        <v>0</v>
      </c>
      <c r="Z144" s="116">
        <v>0</v>
      </c>
      <c r="AA144" s="66">
        <v>0</v>
      </c>
      <c r="AB144" s="66">
        <v>0</v>
      </c>
      <c r="AC144" s="66">
        <v>0</v>
      </c>
      <c r="AD144" s="66">
        <v>51.7</v>
      </c>
      <c r="AE144" s="66">
        <v>32.6</v>
      </c>
      <c r="AF144" s="66">
        <v>408</v>
      </c>
      <c r="AG144" s="66">
        <v>3.4</v>
      </c>
      <c r="AH144" s="66">
        <v>22.3</v>
      </c>
      <c r="AI144" s="116">
        <v>0</v>
      </c>
      <c r="AJ144" s="66">
        <v>0</v>
      </c>
      <c r="AK144" s="118">
        <v>0</v>
      </c>
      <c r="AL144" s="66">
        <v>0</v>
      </c>
      <c r="AM144" s="119">
        <v>0</v>
      </c>
      <c r="AN144" s="120">
        <f t="shared" si="28"/>
        <v>61.199999999999996</v>
      </c>
      <c r="AO144" s="125">
        <f t="shared" si="29"/>
        <v>3.8249999999999997</v>
      </c>
    </row>
    <row r="145" spans="1:41" x14ac:dyDescent="0.2">
      <c r="A145" s="154" t="s">
        <v>201</v>
      </c>
      <c r="B145" s="50" t="s">
        <v>132</v>
      </c>
      <c r="C145" s="50" t="s">
        <v>19</v>
      </c>
      <c r="D145" s="50">
        <v>5</v>
      </c>
      <c r="E145" s="136"/>
      <c r="F145" s="52"/>
      <c r="G145" s="66">
        <v>151</v>
      </c>
      <c r="H145" s="88">
        <f t="shared" si="24"/>
        <v>0</v>
      </c>
      <c r="I145" s="66">
        <f t="shared" si="25"/>
        <v>151</v>
      </c>
      <c r="J145" s="66">
        <v>138</v>
      </c>
      <c r="K145" s="88">
        <f t="shared" si="26"/>
        <v>0</v>
      </c>
      <c r="L145" s="66">
        <v>138</v>
      </c>
      <c r="M145" s="66">
        <v>82</v>
      </c>
      <c r="N145" s="88">
        <f t="shared" si="27"/>
        <v>0</v>
      </c>
      <c r="O145" s="66">
        <v>82</v>
      </c>
      <c r="P145" s="153">
        <v>0.27</v>
      </c>
      <c r="Q145" s="141">
        <v>16</v>
      </c>
      <c r="R145" s="141"/>
      <c r="S145" s="116">
        <v>0</v>
      </c>
      <c r="T145" s="66">
        <v>0</v>
      </c>
      <c r="U145" s="66">
        <v>0</v>
      </c>
      <c r="V145" s="66">
        <v>0</v>
      </c>
      <c r="W145" s="66">
        <v>0</v>
      </c>
      <c r="X145" s="66">
        <v>0</v>
      </c>
      <c r="Y145" s="66">
        <v>0</v>
      </c>
      <c r="Z145" s="116">
        <v>6.1</v>
      </c>
      <c r="AA145" s="66">
        <v>34.799999999999997</v>
      </c>
      <c r="AB145" s="66">
        <v>0</v>
      </c>
      <c r="AC145" s="66">
        <v>1</v>
      </c>
      <c r="AD145" s="66">
        <v>96</v>
      </c>
      <c r="AE145" s="66">
        <v>50.1</v>
      </c>
      <c r="AF145" s="66">
        <v>831</v>
      </c>
      <c r="AG145" s="66">
        <v>4.0999999999999996</v>
      </c>
      <c r="AH145" s="66">
        <v>32.799999999999997</v>
      </c>
      <c r="AI145" s="116">
        <v>0</v>
      </c>
      <c r="AJ145" s="66">
        <v>0</v>
      </c>
      <c r="AK145" s="118">
        <v>0</v>
      </c>
      <c r="AL145" s="66">
        <v>1</v>
      </c>
      <c r="AM145" s="119">
        <v>1</v>
      </c>
      <c r="AN145" s="120">
        <f t="shared" si="28"/>
        <v>109.17999999999999</v>
      </c>
      <c r="AO145" s="125">
        <f t="shared" si="29"/>
        <v>6.8237499999999995</v>
      </c>
    </row>
    <row r="146" spans="1:41" x14ac:dyDescent="0.2">
      <c r="A146" s="154" t="s">
        <v>485</v>
      </c>
      <c r="B146" s="50" t="s">
        <v>160</v>
      </c>
      <c r="C146" s="50" t="s">
        <v>443</v>
      </c>
      <c r="D146" s="50">
        <v>9</v>
      </c>
      <c r="E146" s="136"/>
      <c r="F146" s="52"/>
      <c r="G146" s="66">
        <v>281</v>
      </c>
      <c r="H146" s="88">
        <f t="shared" si="24"/>
        <v>0</v>
      </c>
      <c r="I146" s="66">
        <f t="shared" si="25"/>
        <v>281</v>
      </c>
      <c r="J146" s="66">
        <v>182</v>
      </c>
      <c r="K146" s="88">
        <f t="shared" si="26"/>
        <v>0</v>
      </c>
      <c r="L146" s="66">
        <v>182</v>
      </c>
      <c r="M146" s="66">
        <v>300</v>
      </c>
      <c r="N146" s="88">
        <f t="shared" si="27"/>
        <v>0</v>
      </c>
      <c r="O146" s="66">
        <v>300</v>
      </c>
      <c r="P146" s="153">
        <v>0.11</v>
      </c>
      <c r="Q146" s="141">
        <v>16</v>
      </c>
      <c r="R146" s="141"/>
      <c r="S146" s="116">
        <v>0</v>
      </c>
      <c r="T146" s="66">
        <v>0</v>
      </c>
      <c r="U146" s="66">
        <v>0</v>
      </c>
      <c r="V146" s="66">
        <v>0</v>
      </c>
      <c r="W146" s="66">
        <v>0</v>
      </c>
      <c r="X146" s="66">
        <v>0</v>
      </c>
      <c r="Y146" s="66">
        <v>0</v>
      </c>
      <c r="Z146" s="116">
        <v>0</v>
      </c>
      <c r="AA146" s="66">
        <v>0</v>
      </c>
      <c r="AB146" s="66">
        <v>0</v>
      </c>
      <c r="AC146" s="66">
        <v>0</v>
      </c>
      <c r="AD146" s="66">
        <v>64</v>
      </c>
      <c r="AE146" s="66">
        <v>37.200000000000003</v>
      </c>
      <c r="AF146" s="66">
        <v>434</v>
      </c>
      <c r="AG146" s="66">
        <v>3.9</v>
      </c>
      <c r="AH146" s="66">
        <v>26.4</v>
      </c>
      <c r="AI146" s="116">
        <v>0</v>
      </c>
      <c r="AJ146" s="66">
        <v>0</v>
      </c>
      <c r="AK146" s="118">
        <v>0</v>
      </c>
      <c r="AL146" s="66">
        <v>1</v>
      </c>
      <c r="AM146" s="119">
        <v>0</v>
      </c>
      <c r="AN146" s="120">
        <f t="shared" si="28"/>
        <v>66.8</v>
      </c>
      <c r="AO146" s="125">
        <f t="shared" si="29"/>
        <v>4.1749999999999998</v>
      </c>
    </row>
    <row r="147" spans="1:41" x14ac:dyDescent="0.2">
      <c r="A147" s="154" t="s">
        <v>486</v>
      </c>
      <c r="B147" s="50" t="s">
        <v>129</v>
      </c>
      <c r="C147" s="50" t="s">
        <v>428</v>
      </c>
      <c r="D147" s="50">
        <v>9</v>
      </c>
      <c r="E147" s="136"/>
      <c r="F147" s="52"/>
      <c r="G147" s="66">
        <v>260</v>
      </c>
      <c r="H147" s="88">
        <f t="shared" si="24"/>
        <v>0</v>
      </c>
      <c r="I147" s="66">
        <f t="shared" si="25"/>
        <v>260</v>
      </c>
      <c r="J147" s="66">
        <v>172</v>
      </c>
      <c r="K147" s="88">
        <f t="shared" si="26"/>
        <v>0</v>
      </c>
      <c r="L147" s="66">
        <v>172</v>
      </c>
      <c r="M147" s="66">
        <v>300</v>
      </c>
      <c r="N147" s="88">
        <f t="shared" si="27"/>
        <v>0</v>
      </c>
      <c r="O147" s="66">
        <v>300</v>
      </c>
      <c r="P147" s="153">
        <v>0.18</v>
      </c>
      <c r="Q147" s="141">
        <v>16</v>
      </c>
      <c r="R147" s="141"/>
      <c r="S147" s="116">
        <v>0</v>
      </c>
      <c r="T147" s="66">
        <v>0</v>
      </c>
      <c r="U147" s="66">
        <v>0</v>
      </c>
      <c r="V147" s="66">
        <v>0</v>
      </c>
      <c r="W147" s="66">
        <v>0</v>
      </c>
      <c r="X147" s="66">
        <v>0</v>
      </c>
      <c r="Y147" s="66">
        <v>0</v>
      </c>
      <c r="Z147" s="116">
        <v>98.2</v>
      </c>
      <c r="AA147" s="66">
        <v>415</v>
      </c>
      <c r="AB147" s="66">
        <v>3.2</v>
      </c>
      <c r="AC147" s="66">
        <v>20.3</v>
      </c>
      <c r="AD147" s="66">
        <v>30</v>
      </c>
      <c r="AE147" s="66">
        <v>23.5</v>
      </c>
      <c r="AF147" s="66">
        <v>213</v>
      </c>
      <c r="AG147" s="66">
        <v>0</v>
      </c>
      <c r="AH147" s="66">
        <v>11.4</v>
      </c>
      <c r="AI147" s="116">
        <v>0</v>
      </c>
      <c r="AJ147" s="66">
        <v>0</v>
      </c>
      <c r="AK147" s="118">
        <v>0</v>
      </c>
      <c r="AL147" s="66">
        <v>0</v>
      </c>
      <c r="AM147" s="119">
        <v>0</v>
      </c>
      <c r="AN147" s="120">
        <f t="shared" si="28"/>
        <v>82</v>
      </c>
      <c r="AO147" s="125">
        <f t="shared" si="29"/>
        <v>5.125</v>
      </c>
    </row>
    <row r="148" spans="1:41" x14ac:dyDescent="0.2">
      <c r="A148" s="154" t="s">
        <v>238</v>
      </c>
      <c r="B148" s="50" t="s">
        <v>160</v>
      </c>
      <c r="C148" s="50" t="s">
        <v>428</v>
      </c>
      <c r="D148" s="50">
        <v>9</v>
      </c>
      <c r="E148" s="136"/>
      <c r="F148" s="52"/>
      <c r="G148" s="66">
        <v>187</v>
      </c>
      <c r="H148" s="88">
        <f t="shared" si="24"/>
        <v>0</v>
      </c>
      <c r="I148" s="66">
        <f t="shared" si="25"/>
        <v>187</v>
      </c>
      <c r="J148" s="66">
        <v>148</v>
      </c>
      <c r="K148" s="88">
        <f t="shared" si="26"/>
        <v>0</v>
      </c>
      <c r="L148" s="66">
        <v>148</v>
      </c>
      <c r="M148" s="66">
        <v>106</v>
      </c>
      <c r="N148" s="88">
        <f t="shared" si="27"/>
        <v>0</v>
      </c>
      <c r="O148" s="66">
        <v>106</v>
      </c>
      <c r="P148" s="153">
        <v>0.4</v>
      </c>
      <c r="Q148" s="141">
        <v>16</v>
      </c>
      <c r="R148" s="141"/>
      <c r="S148" s="116">
        <v>0</v>
      </c>
      <c r="T148" s="66">
        <v>0</v>
      </c>
      <c r="U148" s="66">
        <v>0</v>
      </c>
      <c r="V148" s="66">
        <v>0</v>
      </c>
      <c r="W148" s="66">
        <v>0</v>
      </c>
      <c r="X148" s="66">
        <v>0</v>
      </c>
      <c r="Y148" s="66">
        <v>0</v>
      </c>
      <c r="Z148" s="116">
        <v>0</v>
      </c>
      <c r="AA148" s="66">
        <v>0</v>
      </c>
      <c r="AB148" s="66">
        <v>0</v>
      </c>
      <c r="AC148" s="66">
        <v>0</v>
      </c>
      <c r="AD148" s="66">
        <v>95.7</v>
      </c>
      <c r="AE148" s="66">
        <v>62.8</v>
      </c>
      <c r="AF148" s="66">
        <v>631</v>
      </c>
      <c r="AG148" s="66">
        <v>4.2</v>
      </c>
      <c r="AH148" s="66">
        <v>44</v>
      </c>
      <c r="AI148" s="116">
        <v>0</v>
      </c>
      <c r="AJ148" s="66">
        <v>0</v>
      </c>
      <c r="AK148" s="118">
        <v>0</v>
      </c>
      <c r="AL148" s="66">
        <v>1.1000000000000001</v>
      </c>
      <c r="AM148" s="119">
        <v>0</v>
      </c>
      <c r="AN148" s="120">
        <f t="shared" si="28"/>
        <v>88.300000000000011</v>
      </c>
      <c r="AO148" s="125">
        <f t="shared" si="29"/>
        <v>5.5187500000000007</v>
      </c>
    </row>
    <row r="149" spans="1:41" x14ac:dyDescent="0.2">
      <c r="A149" s="154" t="s">
        <v>374</v>
      </c>
      <c r="B149" s="50" t="s">
        <v>132</v>
      </c>
      <c r="C149" s="50" t="s">
        <v>19</v>
      </c>
      <c r="D149" s="50">
        <v>5</v>
      </c>
      <c r="E149" s="136"/>
      <c r="F149" s="52"/>
      <c r="G149" s="66">
        <v>132</v>
      </c>
      <c r="H149" s="88">
        <f t="shared" si="24"/>
        <v>0</v>
      </c>
      <c r="I149" s="66">
        <f t="shared" si="25"/>
        <v>132</v>
      </c>
      <c r="J149" s="66">
        <v>154</v>
      </c>
      <c r="K149" s="88">
        <f t="shared" si="26"/>
        <v>0</v>
      </c>
      <c r="L149" s="66">
        <v>154</v>
      </c>
      <c r="M149" s="66">
        <v>300</v>
      </c>
      <c r="N149" s="88">
        <f t="shared" si="27"/>
        <v>0</v>
      </c>
      <c r="O149" s="66">
        <v>300</v>
      </c>
      <c r="P149" s="153">
        <v>0.15</v>
      </c>
      <c r="Q149" s="141">
        <v>16</v>
      </c>
      <c r="R149" s="141"/>
      <c r="S149" s="116">
        <v>0</v>
      </c>
      <c r="T149" s="66">
        <v>0</v>
      </c>
      <c r="U149" s="66">
        <v>0</v>
      </c>
      <c r="V149" s="66">
        <v>0</v>
      </c>
      <c r="W149" s="66">
        <v>0</v>
      </c>
      <c r="X149" s="66">
        <v>0</v>
      </c>
      <c r="Y149" s="66">
        <v>0</v>
      </c>
      <c r="Z149" s="116">
        <v>0</v>
      </c>
      <c r="AA149" s="66">
        <v>0</v>
      </c>
      <c r="AB149" s="66">
        <v>0</v>
      </c>
      <c r="AC149" s="66">
        <v>0</v>
      </c>
      <c r="AD149" s="66">
        <v>96</v>
      </c>
      <c r="AE149" s="66">
        <v>57.1</v>
      </c>
      <c r="AF149" s="66">
        <v>847</v>
      </c>
      <c r="AG149" s="66">
        <v>5.3</v>
      </c>
      <c r="AH149" s="66">
        <v>38.1</v>
      </c>
      <c r="AI149" s="116">
        <v>0</v>
      </c>
      <c r="AJ149" s="66">
        <v>0</v>
      </c>
      <c r="AK149" s="118">
        <v>0</v>
      </c>
      <c r="AL149" s="66">
        <v>1.1000000000000001</v>
      </c>
      <c r="AM149" s="119">
        <v>1.1000000000000001</v>
      </c>
      <c r="AN149" s="120">
        <f t="shared" si="28"/>
        <v>114.3</v>
      </c>
      <c r="AO149" s="125">
        <f t="shared" si="29"/>
        <v>7.1437499999999998</v>
      </c>
    </row>
    <row r="150" spans="1:41" x14ac:dyDescent="0.2">
      <c r="A150" s="154" t="s">
        <v>487</v>
      </c>
      <c r="B150" s="50" t="s">
        <v>132</v>
      </c>
      <c r="C150" s="50" t="s">
        <v>434</v>
      </c>
      <c r="D150" s="50">
        <v>8</v>
      </c>
      <c r="E150" s="136"/>
      <c r="F150" s="52"/>
      <c r="G150" s="66">
        <v>217</v>
      </c>
      <c r="H150" s="88">
        <f t="shared" si="24"/>
        <v>0</v>
      </c>
      <c r="I150" s="66">
        <f t="shared" si="25"/>
        <v>217</v>
      </c>
      <c r="J150" s="66">
        <v>157</v>
      </c>
      <c r="K150" s="88">
        <f t="shared" si="26"/>
        <v>0</v>
      </c>
      <c r="L150" s="66">
        <v>157</v>
      </c>
      <c r="M150" s="66">
        <v>300</v>
      </c>
      <c r="N150" s="88">
        <f t="shared" si="27"/>
        <v>0</v>
      </c>
      <c r="O150" s="66">
        <v>300</v>
      </c>
      <c r="P150" s="153">
        <v>0.19</v>
      </c>
      <c r="Q150" s="141">
        <v>16</v>
      </c>
      <c r="R150" s="141"/>
      <c r="S150" s="116">
        <v>0</v>
      </c>
      <c r="T150" s="66">
        <v>0</v>
      </c>
      <c r="U150" s="66">
        <v>0</v>
      </c>
      <c r="V150" s="66">
        <v>0</v>
      </c>
      <c r="W150" s="66">
        <v>0</v>
      </c>
      <c r="X150" s="66">
        <v>0</v>
      </c>
      <c r="Y150" s="66">
        <v>0</v>
      </c>
      <c r="Z150" s="116">
        <v>0</v>
      </c>
      <c r="AA150" s="66">
        <v>0</v>
      </c>
      <c r="AB150" s="66">
        <v>0</v>
      </c>
      <c r="AC150" s="66">
        <v>0</v>
      </c>
      <c r="AD150" s="66">
        <v>80</v>
      </c>
      <c r="AE150" s="66">
        <v>50.4</v>
      </c>
      <c r="AF150" s="66">
        <v>649</v>
      </c>
      <c r="AG150" s="66">
        <v>3.4</v>
      </c>
      <c r="AH150" s="66">
        <v>33.6</v>
      </c>
      <c r="AI150" s="116">
        <v>0</v>
      </c>
      <c r="AJ150" s="66">
        <v>0</v>
      </c>
      <c r="AK150" s="118">
        <v>0</v>
      </c>
      <c r="AL150" s="66">
        <v>0.8</v>
      </c>
      <c r="AM150" s="119">
        <v>0.8</v>
      </c>
      <c r="AN150" s="120">
        <f t="shared" si="28"/>
        <v>83.700000000000017</v>
      </c>
      <c r="AO150" s="125">
        <f t="shared" si="29"/>
        <v>5.2312500000000011</v>
      </c>
    </row>
    <row r="151" spans="1:41" x14ac:dyDescent="0.2">
      <c r="A151" s="154" t="s">
        <v>278</v>
      </c>
      <c r="B151" s="50" t="s">
        <v>132</v>
      </c>
      <c r="C151" s="50" t="s">
        <v>434</v>
      </c>
      <c r="D151" s="50">
        <v>8</v>
      </c>
      <c r="E151" s="136"/>
      <c r="F151" s="52"/>
      <c r="G151" s="66">
        <v>164</v>
      </c>
      <c r="H151" s="88">
        <f t="shared" si="24"/>
        <v>0</v>
      </c>
      <c r="I151" s="66">
        <f t="shared" si="25"/>
        <v>164</v>
      </c>
      <c r="J151" s="66">
        <v>115</v>
      </c>
      <c r="K151" s="88">
        <f t="shared" si="26"/>
        <v>0</v>
      </c>
      <c r="L151" s="66">
        <v>115</v>
      </c>
      <c r="M151" s="66">
        <v>199</v>
      </c>
      <c r="N151" s="88">
        <f t="shared" si="27"/>
        <v>0</v>
      </c>
      <c r="O151" s="66">
        <v>199</v>
      </c>
      <c r="P151" s="153">
        <v>0.27</v>
      </c>
      <c r="Q151" s="141">
        <v>16</v>
      </c>
      <c r="R151" s="141"/>
      <c r="S151" s="116">
        <v>0</v>
      </c>
      <c r="T151" s="66">
        <v>0</v>
      </c>
      <c r="U151" s="66">
        <v>0</v>
      </c>
      <c r="V151" s="66">
        <v>0</v>
      </c>
      <c r="W151" s="66">
        <v>0</v>
      </c>
      <c r="X151" s="66">
        <v>0</v>
      </c>
      <c r="Y151" s="66">
        <v>0</v>
      </c>
      <c r="Z151" s="116">
        <v>0</v>
      </c>
      <c r="AA151" s="66">
        <v>0</v>
      </c>
      <c r="AB151" s="66">
        <v>0</v>
      </c>
      <c r="AC151" s="66">
        <v>0</v>
      </c>
      <c r="AD151" s="66">
        <v>96</v>
      </c>
      <c r="AE151" s="66">
        <v>58.4</v>
      </c>
      <c r="AF151" s="66">
        <v>716</v>
      </c>
      <c r="AG151" s="66">
        <v>5</v>
      </c>
      <c r="AH151" s="66">
        <v>38.299999999999997</v>
      </c>
      <c r="AI151" s="116">
        <v>0</v>
      </c>
      <c r="AJ151" s="66">
        <v>0</v>
      </c>
      <c r="AK151" s="118">
        <v>0</v>
      </c>
      <c r="AL151" s="66">
        <v>1</v>
      </c>
      <c r="AM151" s="119">
        <v>1</v>
      </c>
      <c r="AN151" s="120">
        <f t="shared" si="28"/>
        <v>99.6</v>
      </c>
      <c r="AO151" s="125">
        <f t="shared" si="29"/>
        <v>6.2249999999999996</v>
      </c>
    </row>
    <row r="152" spans="1:41" x14ac:dyDescent="0.2">
      <c r="A152" s="154" t="s">
        <v>226</v>
      </c>
      <c r="B152" s="50" t="s">
        <v>158</v>
      </c>
      <c r="C152" s="50" t="s">
        <v>437</v>
      </c>
      <c r="D152" s="50">
        <v>9</v>
      </c>
      <c r="E152" s="136"/>
      <c r="F152" s="52"/>
      <c r="G152" s="66">
        <v>29</v>
      </c>
      <c r="H152" s="88">
        <f t="shared" si="24"/>
        <v>0</v>
      </c>
      <c r="I152" s="66">
        <f t="shared" si="25"/>
        <v>29</v>
      </c>
      <c r="J152" s="66">
        <v>174</v>
      </c>
      <c r="K152" s="88">
        <f t="shared" si="26"/>
        <v>0</v>
      </c>
      <c r="L152" s="66">
        <v>174</v>
      </c>
      <c r="M152" s="66">
        <v>122</v>
      </c>
      <c r="N152" s="88">
        <f t="shared" si="27"/>
        <v>0</v>
      </c>
      <c r="O152" s="66">
        <v>122</v>
      </c>
      <c r="P152" s="153">
        <v>0.13</v>
      </c>
      <c r="Q152" s="141">
        <v>16</v>
      </c>
      <c r="R152" s="141"/>
      <c r="S152" s="116">
        <v>334</v>
      </c>
      <c r="T152" s="66">
        <v>195</v>
      </c>
      <c r="U152" s="66">
        <v>3765</v>
      </c>
      <c r="V152" s="66">
        <v>27.2</v>
      </c>
      <c r="W152" s="66">
        <v>11.9</v>
      </c>
      <c r="X152" s="66">
        <v>26.7</v>
      </c>
      <c r="Y152" s="66">
        <v>186</v>
      </c>
      <c r="Z152" s="116">
        <v>21.4</v>
      </c>
      <c r="AA152" s="66">
        <v>108</v>
      </c>
      <c r="AB152" s="66">
        <v>1</v>
      </c>
      <c r="AC152" s="66">
        <v>7.8</v>
      </c>
      <c r="AD152" s="66">
        <v>0</v>
      </c>
      <c r="AE152" s="66">
        <v>0</v>
      </c>
      <c r="AF152" s="66">
        <v>0</v>
      </c>
      <c r="AG152" s="66">
        <v>0</v>
      </c>
      <c r="AH152" s="66">
        <v>0</v>
      </c>
      <c r="AI152" s="116">
        <v>0</v>
      </c>
      <c r="AJ152" s="66">
        <v>0</v>
      </c>
      <c r="AK152" s="118">
        <v>1</v>
      </c>
      <c r="AL152" s="66">
        <v>5.9</v>
      </c>
      <c r="AM152" s="119">
        <v>2</v>
      </c>
      <c r="AN152" s="120">
        <f t="shared" si="28"/>
        <v>262.29999999999995</v>
      </c>
      <c r="AO152" s="125">
        <f t="shared" si="29"/>
        <v>16.393749999999997</v>
      </c>
    </row>
    <row r="153" spans="1:41" x14ac:dyDescent="0.2">
      <c r="A153" s="154" t="s">
        <v>349</v>
      </c>
      <c r="B153" s="50" t="s">
        <v>160</v>
      </c>
      <c r="C153" s="50" t="s">
        <v>14</v>
      </c>
      <c r="D153" s="50">
        <v>6</v>
      </c>
      <c r="E153" s="136"/>
      <c r="F153" s="52"/>
      <c r="G153" s="66">
        <v>180</v>
      </c>
      <c r="H153" s="88">
        <f t="shared" si="24"/>
        <v>0</v>
      </c>
      <c r="I153" s="66">
        <f t="shared" si="25"/>
        <v>180</v>
      </c>
      <c r="J153" s="66">
        <v>189</v>
      </c>
      <c r="K153" s="88">
        <f t="shared" si="26"/>
        <v>0</v>
      </c>
      <c r="L153" s="66">
        <v>189</v>
      </c>
      <c r="M153" s="66">
        <v>244</v>
      </c>
      <c r="N153" s="88">
        <f t="shared" si="27"/>
        <v>0</v>
      </c>
      <c r="O153" s="66">
        <v>244</v>
      </c>
      <c r="P153" s="153">
        <v>0.33</v>
      </c>
      <c r="Q153" s="141">
        <v>16</v>
      </c>
      <c r="R153" s="141"/>
      <c r="S153" s="116">
        <v>0</v>
      </c>
      <c r="T153" s="66">
        <v>0</v>
      </c>
      <c r="U153" s="66">
        <v>0</v>
      </c>
      <c r="V153" s="66">
        <v>0</v>
      </c>
      <c r="W153" s="66">
        <v>0</v>
      </c>
      <c r="X153" s="66">
        <v>0</v>
      </c>
      <c r="Y153" s="66">
        <v>0</v>
      </c>
      <c r="Z153" s="116">
        <v>0</v>
      </c>
      <c r="AA153" s="66">
        <v>0</v>
      </c>
      <c r="AB153" s="66">
        <v>0</v>
      </c>
      <c r="AC153" s="66">
        <v>0</v>
      </c>
      <c r="AD153" s="66">
        <v>79.599999999999994</v>
      </c>
      <c r="AE153" s="66">
        <v>55.2</v>
      </c>
      <c r="AF153" s="66">
        <v>625</v>
      </c>
      <c r="AG153" s="66">
        <v>5.4</v>
      </c>
      <c r="AH153" s="66">
        <v>39</v>
      </c>
      <c r="AI153" s="116">
        <v>0</v>
      </c>
      <c r="AJ153" s="66">
        <v>0</v>
      </c>
      <c r="AK153" s="118">
        <v>0</v>
      </c>
      <c r="AL153" s="66">
        <v>1.1000000000000001</v>
      </c>
      <c r="AM153" s="119">
        <v>0</v>
      </c>
      <c r="AN153" s="120">
        <f t="shared" si="28"/>
        <v>94.9</v>
      </c>
      <c r="AO153" s="125">
        <f t="shared" si="29"/>
        <v>5.9312500000000004</v>
      </c>
    </row>
    <row r="154" spans="1:41" x14ac:dyDescent="0.2">
      <c r="A154" s="154" t="s">
        <v>197</v>
      </c>
      <c r="B154" s="50" t="s">
        <v>158</v>
      </c>
      <c r="C154" s="50" t="s">
        <v>19</v>
      </c>
      <c r="D154" s="50">
        <v>5</v>
      </c>
      <c r="E154" s="136" t="s">
        <v>450</v>
      </c>
      <c r="F154" s="52"/>
      <c r="G154" s="66">
        <v>39</v>
      </c>
      <c r="H154" s="88">
        <f t="shared" si="24"/>
        <v>0</v>
      </c>
      <c r="I154" s="66">
        <f t="shared" si="25"/>
        <v>39</v>
      </c>
      <c r="J154" s="66">
        <v>181</v>
      </c>
      <c r="K154" s="88">
        <f t="shared" si="26"/>
        <v>0</v>
      </c>
      <c r="L154" s="66">
        <v>181</v>
      </c>
      <c r="M154" s="66">
        <v>85</v>
      </c>
      <c r="N154" s="88">
        <f t="shared" si="27"/>
        <v>0</v>
      </c>
      <c r="O154" s="66">
        <v>85</v>
      </c>
      <c r="P154" s="153">
        <v>0.28999999999999998</v>
      </c>
      <c r="Q154" s="141">
        <v>16</v>
      </c>
      <c r="R154" s="141"/>
      <c r="S154" s="116">
        <v>277</v>
      </c>
      <c r="T154" s="66">
        <v>165</v>
      </c>
      <c r="U154" s="66">
        <v>3358</v>
      </c>
      <c r="V154" s="66">
        <v>23</v>
      </c>
      <c r="W154" s="66">
        <v>10.8</v>
      </c>
      <c r="X154" s="66">
        <v>22.6</v>
      </c>
      <c r="Y154" s="66">
        <v>156</v>
      </c>
      <c r="Z154" s="116">
        <v>21.3</v>
      </c>
      <c r="AA154" s="66">
        <v>108</v>
      </c>
      <c r="AB154" s="66">
        <v>0.9</v>
      </c>
      <c r="AC154" s="66">
        <v>4.4000000000000004</v>
      </c>
      <c r="AD154" s="66">
        <v>0</v>
      </c>
      <c r="AE154" s="66">
        <v>0</v>
      </c>
      <c r="AF154" s="66">
        <v>0</v>
      </c>
      <c r="AG154" s="66">
        <v>0</v>
      </c>
      <c r="AH154" s="66">
        <v>0</v>
      </c>
      <c r="AI154" s="116">
        <v>0</v>
      </c>
      <c r="AJ154" s="66">
        <v>0</v>
      </c>
      <c r="AK154" s="118">
        <v>0.9</v>
      </c>
      <c r="AL154" s="66">
        <v>8.1</v>
      </c>
      <c r="AM154" s="119">
        <v>2.7</v>
      </c>
      <c r="AN154" s="120">
        <f t="shared" si="28"/>
        <v>228.12</v>
      </c>
      <c r="AO154" s="125">
        <f t="shared" si="29"/>
        <v>14.2575</v>
      </c>
    </row>
    <row r="155" spans="1:41" x14ac:dyDescent="0.2">
      <c r="A155" s="154" t="s">
        <v>264</v>
      </c>
      <c r="B155" s="50" t="s">
        <v>160</v>
      </c>
      <c r="C155" s="50" t="s">
        <v>430</v>
      </c>
      <c r="D155" s="50">
        <v>8</v>
      </c>
      <c r="E155" s="136"/>
      <c r="F155" s="52"/>
      <c r="G155" s="66">
        <v>188</v>
      </c>
      <c r="H155" s="88">
        <f t="shared" si="24"/>
        <v>0</v>
      </c>
      <c r="I155" s="66">
        <f t="shared" si="25"/>
        <v>188</v>
      </c>
      <c r="J155" s="66">
        <v>196</v>
      </c>
      <c r="K155" s="88">
        <f t="shared" si="26"/>
        <v>0</v>
      </c>
      <c r="L155" s="66">
        <v>196</v>
      </c>
      <c r="M155" s="66">
        <v>138</v>
      </c>
      <c r="N155" s="88">
        <f t="shared" si="27"/>
        <v>0</v>
      </c>
      <c r="O155" s="66">
        <v>138</v>
      </c>
      <c r="P155" s="153">
        <v>0.23</v>
      </c>
      <c r="Q155" s="141">
        <v>16</v>
      </c>
      <c r="R155" s="141"/>
      <c r="S155" s="116">
        <v>0</v>
      </c>
      <c r="T155" s="66">
        <v>0</v>
      </c>
      <c r="U155" s="66">
        <v>0</v>
      </c>
      <c r="V155" s="66">
        <v>0</v>
      </c>
      <c r="W155" s="66">
        <v>0</v>
      </c>
      <c r="X155" s="66">
        <v>0</v>
      </c>
      <c r="Y155" s="66">
        <v>0</v>
      </c>
      <c r="Z155" s="116">
        <v>0</v>
      </c>
      <c r="AA155" s="66">
        <v>0</v>
      </c>
      <c r="AB155" s="66">
        <v>0</v>
      </c>
      <c r="AC155" s="66">
        <v>0</v>
      </c>
      <c r="AD155" s="66">
        <v>80</v>
      </c>
      <c r="AE155" s="66">
        <v>54.8</v>
      </c>
      <c r="AF155" s="66">
        <v>609</v>
      </c>
      <c r="AG155" s="66">
        <v>5.0999999999999996</v>
      </c>
      <c r="AH155" s="66">
        <v>38.6</v>
      </c>
      <c r="AI155" s="116">
        <v>0</v>
      </c>
      <c r="AJ155" s="66">
        <v>0</v>
      </c>
      <c r="AK155" s="118">
        <v>0</v>
      </c>
      <c r="AL155" s="66">
        <v>1</v>
      </c>
      <c r="AM155" s="119">
        <v>0</v>
      </c>
      <c r="AN155" s="120">
        <f t="shared" si="28"/>
        <v>91.5</v>
      </c>
      <c r="AO155" s="125">
        <f t="shared" si="29"/>
        <v>5.71875</v>
      </c>
    </row>
    <row r="156" spans="1:41" x14ac:dyDescent="0.2">
      <c r="A156" s="154" t="s">
        <v>166</v>
      </c>
      <c r="B156" s="50" t="s">
        <v>129</v>
      </c>
      <c r="C156" s="50" t="s">
        <v>15</v>
      </c>
      <c r="D156" s="50">
        <v>7</v>
      </c>
      <c r="E156" s="136"/>
      <c r="F156" s="52"/>
      <c r="G156" s="66">
        <v>307</v>
      </c>
      <c r="H156" s="88">
        <f t="shared" si="24"/>
        <v>0</v>
      </c>
      <c r="I156" s="66">
        <f t="shared" si="25"/>
        <v>307</v>
      </c>
      <c r="J156" s="66">
        <v>127</v>
      </c>
      <c r="K156" s="88">
        <f t="shared" si="26"/>
        <v>0</v>
      </c>
      <c r="L156" s="66">
        <v>127</v>
      </c>
      <c r="M156" s="66">
        <v>45</v>
      </c>
      <c r="N156" s="88">
        <f t="shared" si="27"/>
        <v>0</v>
      </c>
      <c r="O156" s="66">
        <v>45</v>
      </c>
      <c r="P156" s="153">
        <v>0.3</v>
      </c>
      <c r="Q156" s="141">
        <v>16</v>
      </c>
      <c r="R156" s="141"/>
      <c r="S156" s="116">
        <v>0</v>
      </c>
      <c r="T156" s="66">
        <v>0</v>
      </c>
      <c r="U156" s="66">
        <v>0</v>
      </c>
      <c r="V156" s="66">
        <v>0</v>
      </c>
      <c r="W156" s="66">
        <v>0</v>
      </c>
      <c r="X156" s="66">
        <v>0</v>
      </c>
      <c r="Y156" s="66">
        <v>0</v>
      </c>
      <c r="Z156" s="116">
        <v>51.9</v>
      </c>
      <c r="AA156" s="66">
        <v>229</v>
      </c>
      <c r="AB156" s="66">
        <v>2.1</v>
      </c>
      <c r="AC156" s="66">
        <v>11.8</v>
      </c>
      <c r="AD156" s="66">
        <v>32.700000000000003</v>
      </c>
      <c r="AE156" s="66">
        <v>25.7</v>
      </c>
      <c r="AF156" s="66">
        <v>229</v>
      </c>
      <c r="AG156" s="66">
        <v>0.7</v>
      </c>
      <c r="AH156" s="66">
        <v>13.2</v>
      </c>
      <c r="AI156" s="116">
        <v>0</v>
      </c>
      <c r="AJ156" s="66">
        <v>0</v>
      </c>
      <c r="AK156" s="118">
        <v>0</v>
      </c>
      <c r="AL156" s="66">
        <v>0.7</v>
      </c>
      <c r="AM156" s="119">
        <v>0</v>
      </c>
      <c r="AN156" s="120">
        <f t="shared" si="28"/>
        <v>62.599999999999994</v>
      </c>
      <c r="AO156" s="125">
        <f t="shared" si="29"/>
        <v>3.9124999999999996</v>
      </c>
    </row>
    <row r="157" spans="1:41" x14ac:dyDescent="0.2">
      <c r="A157" s="154" t="s">
        <v>297</v>
      </c>
      <c r="B157" s="50" t="s">
        <v>132</v>
      </c>
      <c r="C157" s="50" t="s">
        <v>430</v>
      </c>
      <c r="D157" s="50">
        <v>8</v>
      </c>
      <c r="E157" s="136"/>
      <c r="F157" s="52"/>
      <c r="G157" s="66">
        <v>169</v>
      </c>
      <c r="H157" s="88">
        <f t="shared" si="24"/>
        <v>0</v>
      </c>
      <c r="I157" s="66">
        <f t="shared" si="25"/>
        <v>169</v>
      </c>
      <c r="J157" s="66">
        <v>155</v>
      </c>
      <c r="K157" s="88">
        <f t="shared" si="26"/>
        <v>0</v>
      </c>
      <c r="L157" s="66">
        <v>155</v>
      </c>
      <c r="M157" s="66">
        <v>171</v>
      </c>
      <c r="N157" s="88">
        <f t="shared" si="27"/>
        <v>0</v>
      </c>
      <c r="O157" s="66">
        <v>171</v>
      </c>
      <c r="P157" s="153">
        <v>0.25</v>
      </c>
      <c r="Q157" s="141">
        <v>16</v>
      </c>
      <c r="R157" s="141"/>
      <c r="S157" s="116">
        <v>0</v>
      </c>
      <c r="T157" s="66">
        <v>0</v>
      </c>
      <c r="U157" s="66">
        <v>0</v>
      </c>
      <c r="V157" s="66">
        <v>0</v>
      </c>
      <c r="W157" s="66">
        <v>0</v>
      </c>
      <c r="X157" s="66">
        <v>0</v>
      </c>
      <c r="Y157" s="66">
        <v>0</v>
      </c>
      <c r="Z157" s="116">
        <v>2.2000000000000002</v>
      </c>
      <c r="AA157" s="66">
        <v>12.2</v>
      </c>
      <c r="AB157" s="66">
        <v>0</v>
      </c>
      <c r="AC157" s="66">
        <v>0</v>
      </c>
      <c r="AD157" s="66">
        <v>96</v>
      </c>
      <c r="AE157" s="66">
        <v>56.5</v>
      </c>
      <c r="AF157" s="66">
        <v>725</v>
      </c>
      <c r="AG157" s="66">
        <v>4.4000000000000004</v>
      </c>
      <c r="AH157" s="66">
        <v>37.6</v>
      </c>
      <c r="AI157" s="116">
        <v>0</v>
      </c>
      <c r="AJ157" s="66">
        <v>0</v>
      </c>
      <c r="AK157" s="118">
        <v>0</v>
      </c>
      <c r="AL157" s="66">
        <v>1.1000000000000001</v>
      </c>
      <c r="AM157" s="119">
        <v>1.1000000000000001</v>
      </c>
      <c r="AN157" s="120">
        <f t="shared" si="28"/>
        <v>97.92</v>
      </c>
      <c r="AO157" s="125">
        <f t="shared" si="29"/>
        <v>6.12</v>
      </c>
    </row>
    <row r="158" spans="1:41" x14ac:dyDescent="0.2">
      <c r="A158" s="154" t="s">
        <v>233</v>
      </c>
      <c r="B158" s="50" t="s">
        <v>158</v>
      </c>
      <c r="C158" s="50" t="s">
        <v>451</v>
      </c>
      <c r="D158" s="50">
        <v>11</v>
      </c>
      <c r="E158" s="136"/>
      <c r="F158" s="52"/>
      <c r="G158" s="66">
        <v>92</v>
      </c>
      <c r="H158" s="88">
        <f t="shared" si="24"/>
        <v>0</v>
      </c>
      <c r="I158" s="66">
        <f t="shared" si="25"/>
        <v>92</v>
      </c>
      <c r="J158" s="66">
        <v>193</v>
      </c>
      <c r="K158" s="88">
        <f t="shared" si="26"/>
        <v>0</v>
      </c>
      <c r="L158" s="66">
        <v>193</v>
      </c>
      <c r="M158" s="66">
        <v>141</v>
      </c>
      <c r="N158" s="88">
        <f t="shared" si="27"/>
        <v>0</v>
      </c>
      <c r="O158" s="66">
        <v>141</v>
      </c>
      <c r="P158" s="153">
        <v>0.15</v>
      </c>
      <c r="Q158" s="141">
        <v>16</v>
      </c>
      <c r="R158" s="141"/>
      <c r="S158" s="116">
        <v>176</v>
      </c>
      <c r="T158" s="66">
        <v>124</v>
      </c>
      <c r="U158" s="66">
        <v>2066</v>
      </c>
      <c r="V158" s="66">
        <v>11.4</v>
      </c>
      <c r="W158" s="66">
        <v>6.5</v>
      </c>
      <c r="X158" s="66">
        <v>30.2</v>
      </c>
      <c r="Y158" s="66">
        <v>104</v>
      </c>
      <c r="Z158" s="116">
        <v>59.3</v>
      </c>
      <c r="AA158" s="66">
        <v>300</v>
      </c>
      <c r="AB158" s="66">
        <v>2.1</v>
      </c>
      <c r="AC158" s="66">
        <v>34.299999999999997</v>
      </c>
      <c r="AD158" s="66">
        <v>0</v>
      </c>
      <c r="AE158" s="66">
        <v>0</v>
      </c>
      <c r="AF158" s="66">
        <v>0</v>
      </c>
      <c r="AG158" s="66">
        <v>0</v>
      </c>
      <c r="AH158" s="66">
        <v>0</v>
      </c>
      <c r="AI158" s="116">
        <v>0</v>
      </c>
      <c r="AJ158" s="66">
        <v>0</v>
      </c>
      <c r="AK158" s="118">
        <v>1</v>
      </c>
      <c r="AL158" s="66">
        <v>8.6</v>
      </c>
      <c r="AM158" s="119">
        <v>2.2000000000000002</v>
      </c>
      <c r="AN158" s="120">
        <f t="shared" si="28"/>
        <v>161.94</v>
      </c>
      <c r="AO158" s="125">
        <f t="shared" si="29"/>
        <v>10.12125</v>
      </c>
    </row>
    <row r="159" spans="1:41" x14ac:dyDescent="0.2">
      <c r="A159" s="154" t="s">
        <v>271</v>
      </c>
      <c r="B159" s="50" t="s">
        <v>132</v>
      </c>
      <c r="C159" s="50" t="s">
        <v>432</v>
      </c>
      <c r="D159" s="50">
        <v>4</v>
      </c>
      <c r="E159" s="136"/>
      <c r="F159" s="52"/>
      <c r="G159" s="66">
        <v>109</v>
      </c>
      <c r="H159" s="88">
        <f t="shared" si="24"/>
        <v>0</v>
      </c>
      <c r="I159" s="66">
        <f t="shared" si="25"/>
        <v>109</v>
      </c>
      <c r="J159" s="66">
        <v>124</v>
      </c>
      <c r="K159" s="88">
        <f t="shared" si="26"/>
        <v>0</v>
      </c>
      <c r="L159" s="66">
        <v>124</v>
      </c>
      <c r="M159" s="66">
        <v>155</v>
      </c>
      <c r="N159" s="88">
        <f t="shared" si="27"/>
        <v>0</v>
      </c>
      <c r="O159" s="66">
        <v>155</v>
      </c>
      <c r="P159" s="153">
        <v>0.3</v>
      </c>
      <c r="Q159" s="141">
        <v>16</v>
      </c>
      <c r="R159" s="141"/>
      <c r="S159" s="116">
        <v>0</v>
      </c>
      <c r="T159" s="66">
        <v>0</v>
      </c>
      <c r="U159" s="66">
        <v>0</v>
      </c>
      <c r="V159" s="66">
        <v>0</v>
      </c>
      <c r="W159" s="66">
        <v>0</v>
      </c>
      <c r="X159" s="66">
        <v>0</v>
      </c>
      <c r="Y159" s="66">
        <v>0</v>
      </c>
      <c r="Z159" s="116">
        <v>2.2000000000000002</v>
      </c>
      <c r="AA159" s="66">
        <v>11</v>
      </c>
      <c r="AB159" s="66">
        <v>0</v>
      </c>
      <c r="AC159" s="66">
        <v>0</v>
      </c>
      <c r="AD159" s="66">
        <v>112</v>
      </c>
      <c r="AE159" s="66">
        <v>58.5</v>
      </c>
      <c r="AF159" s="66">
        <v>826</v>
      </c>
      <c r="AG159" s="66">
        <v>6.6</v>
      </c>
      <c r="AH159" s="66">
        <v>38.6</v>
      </c>
      <c r="AI159" s="116">
        <v>0</v>
      </c>
      <c r="AJ159" s="66">
        <v>0</v>
      </c>
      <c r="AK159" s="118">
        <v>1.1000000000000001</v>
      </c>
      <c r="AL159" s="66">
        <v>1.1000000000000001</v>
      </c>
      <c r="AM159" s="119">
        <v>1.1000000000000001</v>
      </c>
      <c r="AN159" s="120">
        <f t="shared" si="28"/>
        <v>123.29999999999998</v>
      </c>
      <c r="AO159" s="125">
        <f t="shared" si="29"/>
        <v>7.7062499999999989</v>
      </c>
    </row>
    <row r="160" spans="1:41" x14ac:dyDescent="0.2">
      <c r="A160" s="154" t="s">
        <v>348</v>
      </c>
      <c r="B160" s="50" t="s">
        <v>132</v>
      </c>
      <c r="C160" s="50" t="s">
        <v>448</v>
      </c>
      <c r="D160" s="50">
        <v>11</v>
      </c>
      <c r="E160" s="136"/>
      <c r="F160" s="52"/>
      <c r="G160" s="66">
        <v>249</v>
      </c>
      <c r="H160" s="88">
        <f t="shared" si="24"/>
        <v>0</v>
      </c>
      <c r="I160" s="66">
        <f t="shared" si="25"/>
        <v>249</v>
      </c>
      <c r="J160" s="66">
        <v>206</v>
      </c>
      <c r="K160" s="88">
        <f t="shared" si="26"/>
        <v>0</v>
      </c>
      <c r="L160" s="66">
        <v>206</v>
      </c>
      <c r="M160" s="66">
        <v>195</v>
      </c>
      <c r="N160" s="88">
        <f t="shared" si="27"/>
        <v>0</v>
      </c>
      <c r="O160" s="66">
        <v>195</v>
      </c>
      <c r="P160" s="153">
        <v>0.17</v>
      </c>
      <c r="Q160" s="141">
        <v>16</v>
      </c>
      <c r="R160" s="141"/>
      <c r="S160" s="116">
        <v>0</v>
      </c>
      <c r="T160" s="66">
        <v>0</v>
      </c>
      <c r="U160" s="66">
        <v>0</v>
      </c>
      <c r="V160" s="66">
        <v>0</v>
      </c>
      <c r="W160" s="66">
        <v>0</v>
      </c>
      <c r="X160" s="66">
        <v>0</v>
      </c>
      <c r="Y160" s="66">
        <v>0</v>
      </c>
      <c r="Z160" s="116">
        <v>0</v>
      </c>
      <c r="AA160" s="66">
        <v>0</v>
      </c>
      <c r="AB160" s="66">
        <v>0</v>
      </c>
      <c r="AC160" s="66">
        <v>0</v>
      </c>
      <c r="AD160" s="66">
        <v>96</v>
      </c>
      <c r="AE160" s="66">
        <v>58.7</v>
      </c>
      <c r="AF160" s="66">
        <v>656</v>
      </c>
      <c r="AG160" s="66">
        <v>0.8</v>
      </c>
      <c r="AH160" s="66">
        <v>38.1</v>
      </c>
      <c r="AI160" s="116">
        <v>0</v>
      </c>
      <c r="AJ160" s="66">
        <v>0</v>
      </c>
      <c r="AK160" s="118">
        <v>0</v>
      </c>
      <c r="AL160" s="66">
        <v>0.8</v>
      </c>
      <c r="AM160" s="119">
        <v>0.8</v>
      </c>
      <c r="AN160" s="120">
        <f t="shared" si="28"/>
        <v>68.8</v>
      </c>
      <c r="AO160" s="125">
        <f t="shared" si="29"/>
        <v>4.3</v>
      </c>
    </row>
    <row r="161" spans="1:41" x14ac:dyDescent="0.2">
      <c r="A161" s="154" t="s">
        <v>488</v>
      </c>
      <c r="B161" s="50" t="s">
        <v>160</v>
      </c>
      <c r="C161" s="50" t="s">
        <v>448</v>
      </c>
      <c r="D161" s="50">
        <v>11</v>
      </c>
      <c r="E161" s="136"/>
      <c r="F161" s="52"/>
      <c r="G161" s="66">
        <v>297</v>
      </c>
      <c r="H161" s="88">
        <f t="shared" si="24"/>
        <v>0</v>
      </c>
      <c r="I161" s="66">
        <f t="shared" si="25"/>
        <v>297</v>
      </c>
      <c r="J161" s="66">
        <v>200</v>
      </c>
      <c r="K161" s="88">
        <f t="shared" si="26"/>
        <v>0</v>
      </c>
      <c r="L161" s="66">
        <v>200</v>
      </c>
      <c r="M161" s="66">
        <v>300</v>
      </c>
      <c r="N161" s="88">
        <f t="shared" si="27"/>
        <v>0</v>
      </c>
      <c r="O161" s="66">
        <v>300</v>
      </c>
      <c r="P161" s="153">
        <v>0.12</v>
      </c>
      <c r="Q161" s="141">
        <v>16</v>
      </c>
      <c r="R161" s="141"/>
      <c r="S161" s="116">
        <v>0</v>
      </c>
      <c r="T161" s="66">
        <v>0</v>
      </c>
      <c r="U161" s="66">
        <v>0</v>
      </c>
      <c r="V161" s="66">
        <v>0</v>
      </c>
      <c r="W161" s="66">
        <v>0</v>
      </c>
      <c r="X161" s="66">
        <v>0</v>
      </c>
      <c r="Y161" s="66">
        <v>0</v>
      </c>
      <c r="Z161" s="116">
        <v>0</v>
      </c>
      <c r="AA161" s="66">
        <v>0</v>
      </c>
      <c r="AB161" s="66">
        <v>0</v>
      </c>
      <c r="AC161" s="66">
        <v>0</v>
      </c>
      <c r="AD161" s="66">
        <v>64.5</v>
      </c>
      <c r="AE161" s="66">
        <v>38.299999999999997</v>
      </c>
      <c r="AF161" s="66">
        <v>444</v>
      </c>
      <c r="AG161" s="66">
        <v>2.7</v>
      </c>
      <c r="AH161" s="66">
        <v>26.4</v>
      </c>
      <c r="AI161" s="116">
        <v>0</v>
      </c>
      <c r="AJ161" s="66">
        <v>0</v>
      </c>
      <c r="AK161" s="118">
        <v>0</v>
      </c>
      <c r="AL161" s="66">
        <v>0.9</v>
      </c>
      <c r="AM161" s="119">
        <v>0</v>
      </c>
      <c r="AN161" s="120">
        <f t="shared" si="28"/>
        <v>60.6</v>
      </c>
      <c r="AO161" s="125">
        <f t="shared" si="29"/>
        <v>3.7875000000000001</v>
      </c>
    </row>
    <row r="162" spans="1:41" x14ac:dyDescent="0.2">
      <c r="A162" s="154" t="s">
        <v>259</v>
      </c>
      <c r="B162" s="50" t="s">
        <v>158</v>
      </c>
      <c r="C162" s="50" t="s">
        <v>448</v>
      </c>
      <c r="D162" s="50">
        <v>11</v>
      </c>
      <c r="E162" s="136"/>
      <c r="F162" s="52"/>
      <c r="G162" s="66">
        <v>35</v>
      </c>
      <c r="H162" s="88">
        <f t="shared" si="24"/>
        <v>0</v>
      </c>
      <c r="I162" s="66">
        <f t="shared" si="25"/>
        <v>35</v>
      </c>
      <c r="J162" s="66">
        <v>202</v>
      </c>
      <c r="K162" s="88">
        <f t="shared" si="26"/>
        <v>0</v>
      </c>
      <c r="L162" s="66">
        <v>202</v>
      </c>
      <c r="M162" s="66">
        <v>300</v>
      </c>
      <c r="N162" s="88">
        <f t="shared" si="27"/>
        <v>0</v>
      </c>
      <c r="O162" s="66">
        <v>300</v>
      </c>
      <c r="P162" s="153">
        <v>0.08</v>
      </c>
      <c r="Q162" s="141">
        <v>16</v>
      </c>
      <c r="R162" s="141"/>
      <c r="S162" s="116">
        <v>318</v>
      </c>
      <c r="T162" s="66">
        <v>210</v>
      </c>
      <c r="U162" s="66">
        <v>3743</v>
      </c>
      <c r="V162" s="66">
        <v>23.2</v>
      </c>
      <c r="W162" s="66">
        <v>13.9</v>
      </c>
      <c r="X162" s="66">
        <v>26.8</v>
      </c>
      <c r="Y162" s="66">
        <v>185</v>
      </c>
      <c r="Z162" s="116">
        <v>29.9</v>
      </c>
      <c r="AA162" s="66">
        <v>148</v>
      </c>
      <c r="AB162" s="66">
        <v>1</v>
      </c>
      <c r="AC162" s="66">
        <v>16.399999999999999</v>
      </c>
      <c r="AD162" s="66">
        <v>0</v>
      </c>
      <c r="AE162" s="66">
        <v>0</v>
      </c>
      <c r="AF162" s="66">
        <v>0</v>
      </c>
      <c r="AG162" s="66">
        <v>0</v>
      </c>
      <c r="AH162" s="66">
        <v>0</v>
      </c>
      <c r="AI162" s="116">
        <v>0</v>
      </c>
      <c r="AJ162" s="66">
        <v>0</v>
      </c>
      <c r="AK162" s="118">
        <v>0</v>
      </c>
      <c r="AL162" s="66">
        <v>6.9</v>
      </c>
      <c r="AM162" s="119">
        <v>2</v>
      </c>
      <c r="AN162" s="120">
        <f t="shared" si="28"/>
        <v>245.42</v>
      </c>
      <c r="AO162" s="125">
        <f t="shared" si="29"/>
        <v>15.338749999999999</v>
      </c>
    </row>
    <row r="163" spans="1:41" x14ac:dyDescent="0.2">
      <c r="A163" s="154" t="s">
        <v>328</v>
      </c>
      <c r="B163" s="50" t="s">
        <v>160</v>
      </c>
      <c r="C163" s="50" t="s">
        <v>445</v>
      </c>
      <c r="D163" s="50">
        <v>7</v>
      </c>
      <c r="E163" s="136" t="s">
        <v>439</v>
      </c>
      <c r="F163" s="52"/>
      <c r="G163" s="66">
        <v>170</v>
      </c>
      <c r="H163" s="88">
        <f t="shared" si="24"/>
        <v>0</v>
      </c>
      <c r="I163" s="66">
        <f t="shared" si="25"/>
        <v>170</v>
      </c>
      <c r="J163" s="66">
        <v>187</v>
      </c>
      <c r="K163" s="88">
        <f t="shared" si="26"/>
        <v>0</v>
      </c>
      <c r="L163" s="66">
        <v>187</v>
      </c>
      <c r="M163" s="66">
        <v>222</v>
      </c>
      <c r="N163" s="88">
        <f t="shared" si="27"/>
        <v>0</v>
      </c>
      <c r="O163" s="66">
        <v>222</v>
      </c>
      <c r="P163" s="153">
        <v>0.15</v>
      </c>
      <c r="Q163" s="141">
        <v>16</v>
      </c>
      <c r="R163" s="141"/>
      <c r="S163" s="116">
        <v>0</v>
      </c>
      <c r="T163" s="66">
        <v>0</v>
      </c>
      <c r="U163" s="66">
        <v>0</v>
      </c>
      <c r="V163" s="66">
        <v>0</v>
      </c>
      <c r="W163" s="66">
        <v>0</v>
      </c>
      <c r="X163" s="66">
        <v>0</v>
      </c>
      <c r="Y163" s="66">
        <v>0</v>
      </c>
      <c r="Z163" s="116">
        <v>0</v>
      </c>
      <c r="AA163" s="66">
        <v>0</v>
      </c>
      <c r="AB163" s="66">
        <v>0</v>
      </c>
      <c r="AC163" s="66">
        <v>0</v>
      </c>
      <c r="AD163" s="66">
        <v>80.099999999999994</v>
      </c>
      <c r="AE163" s="66">
        <v>53.6</v>
      </c>
      <c r="AF163" s="66">
        <v>642</v>
      </c>
      <c r="AG163" s="66">
        <v>5.8</v>
      </c>
      <c r="AH163" s="66">
        <v>37.299999999999997</v>
      </c>
      <c r="AI163" s="116">
        <v>0</v>
      </c>
      <c r="AJ163" s="66">
        <v>0</v>
      </c>
      <c r="AK163" s="118">
        <v>0</v>
      </c>
      <c r="AL163" s="66">
        <v>1.1000000000000001</v>
      </c>
      <c r="AM163" s="119">
        <v>0</v>
      </c>
      <c r="AN163" s="120">
        <f t="shared" si="28"/>
        <v>99</v>
      </c>
      <c r="AO163" s="125">
        <f t="shared" si="29"/>
        <v>6.1875</v>
      </c>
    </row>
    <row r="164" spans="1:41" x14ac:dyDescent="0.2">
      <c r="A164" s="154" t="s">
        <v>256</v>
      </c>
      <c r="B164" s="50" t="s">
        <v>132</v>
      </c>
      <c r="C164" s="50" t="s">
        <v>14</v>
      </c>
      <c r="D164" s="50">
        <v>6</v>
      </c>
      <c r="E164" s="136"/>
      <c r="F164" s="52"/>
      <c r="G164" s="66">
        <v>181</v>
      </c>
      <c r="H164" s="88">
        <f t="shared" si="24"/>
        <v>0</v>
      </c>
      <c r="I164" s="66">
        <f t="shared" si="25"/>
        <v>181</v>
      </c>
      <c r="J164" s="66">
        <v>168</v>
      </c>
      <c r="K164" s="88">
        <f t="shared" si="26"/>
        <v>0</v>
      </c>
      <c r="L164" s="66">
        <v>168</v>
      </c>
      <c r="M164" s="66">
        <v>126</v>
      </c>
      <c r="N164" s="88">
        <f t="shared" si="27"/>
        <v>0</v>
      </c>
      <c r="O164" s="66">
        <v>126</v>
      </c>
      <c r="P164" s="153">
        <v>0.17</v>
      </c>
      <c r="Q164" s="141">
        <v>16</v>
      </c>
      <c r="R164" s="141"/>
      <c r="S164" s="116">
        <v>0</v>
      </c>
      <c r="T164" s="66">
        <v>0</v>
      </c>
      <c r="U164" s="66">
        <v>0</v>
      </c>
      <c r="V164" s="66">
        <v>0</v>
      </c>
      <c r="W164" s="66">
        <v>0</v>
      </c>
      <c r="X164" s="66">
        <v>0</v>
      </c>
      <c r="Y164" s="66">
        <v>0</v>
      </c>
      <c r="Z164" s="116">
        <v>4.2</v>
      </c>
      <c r="AA164" s="66">
        <v>25.1</v>
      </c>
      <c r="AB164" s="66">
        <v>0</v>
      </c>
      <c r="AC164" s="66">
        <v>1</v>
      </c>
      <c r="AD164" s="66">
        <v>80</v>
      </c>
      <c r="AE164" s="66">
        <v>47.1</v>
      </c>
      <c r="AF164" s="66">
        <v>709</v>
      </c>
      <c r="AG164" s="66">
        <v>4.2</v>
      </c>
      <c r="AH164" s="66">
        <v>31.4</v>
      </c>
      <c r="AI164" s="116">
        <v>131</v>
      </c>
      <c r="AJ164" s="66">
        <v>0</v>
      </c>
      <c r="AK164" s="118">
        <v>0</v>
      </c>
      <c r="AL164" s="66">
        <v>1</v>
      </c>
      <c r="AM164" s="119">
        <v>0</v>
      </c>
      <c r="AN164" s="120">
        <f t="shared" si="28"/>
        <v>98.610000000000014</v>
      </c>
      <c r="AO164" s="125">
        <f t="shared" si="29"/>
        <v>6.1631250000000009</v>
      </c>
    </row>
    <row r="165" spans="1:41" x14ac:dyDescent="0.2">
      <c r="A165" s="154" t="s">
        <v>265</v>
      </c>
      <c r="B165" s="50" t="s">
        <v>129</v>
      </c>
      <c r="C165" s="50" t="s">
        <v>437</v>
      </c>
      <c r="D165" s="50">
        <v>9</v>
      </c>
      <c r="E165" s="136"/>
      <c r="F165" s="52"/>
      <c r="G165" s="66">
        <v>182</v>
      </c>
      <c r="H165" s="88">
        <f t="shared" ref="H165:H168" si="30">I165-G165</f>
        <v>0</v>
      </c>
      <c r="I165" s="66">
        <f t="shared" si="25"/>
        <v>182</v>
      </c>
      <c r="J165" s="66">
        <v>132</v>
      </c>
      <c r="K165" s="88">
        <f t="shared" ref="K165:K168" si="31">L165-J165</f>
        <v>0</v>
      </c>
      <c r="L165" s="66">
        <v>132</v>
      </c>
      <c r="M165" s="66">
        <v>132</v>
      </c>
      <c r="N165" s="88">
        <f t="shared" ref="N165:N168" si="32">O165-M165</f>
        <v>0</v>
      </c>
      <c r="O165" s="66">
        <v>132</v>
      </c>
      <c r="P165" s="153">
        <v>0.19</v>
      </c>
      <c r="Q165" s="141">
        <v>16</v>
      </c>
      <c r="R165" s="141"/>
      <c r="S165" s="116">
        <v>0</v>
      </c>
      <c r="T165" s="66">
        <v>0</v>
      </c>
      <c r="U165" s="66">
        <v>0</v>
      </c>
      <c r="V165" s="66">
        <v>0</v>
      </c>
      <c r="W165" s="66">
        <v>0</v>
      </c>
      <c r="X165" s="66">
        <v>0</v>
      </c>
      <c r="Y165" s="66">
        <v>0</v>
      </c>
      <c r="Z165" s="116">
        <v>96</v>
      </c>
      <c r="AA165" s="66">
        <v>408</v>
      </c>
      <c r="AB165" s="66">
        <v>1.9</v>
      </c>
      <c r="AC165" s="66">
        <v>20.7</v>
      </c>
      <c r="AD165" s="66">
        <v>52.7</v>
      </c>
      <c r="AE165" s="66">
        <v>42.4</v>
      </c>
      <c r="AF165" s="66">
        <v>376</v>
      </c>
      <c r="AG165" s="66">
        <v>1.9</v>
      </c>
      <c r="AH165" s="66">
        <v>21.6</v>
      </c>
      <c r="AI165" s="116">
        <v>0</v>
      </c>
      <c r="AJ165" s="66">
        <v>0</v>
      </c>
      <c r="AK165" s="118">
        <v>0</v>
      </c>
      <c r="AL165" s="66">
        <v>1</v>
      </c>
      <c r="AM165" s="119">
        <v>0</v>
      </c>
      <c r="AN165" s="120">
        <f t="shared" si="28"/>
        <v>101.19999999999999</v>
      </c>
      <c r="AO165" s="125">
        <f t="shared" si="29"/>
        <v>6.3249999999999993</v>
      </c>
    </row>
    <row r="166" spans="1:41" x14ac:dyDescent="0.2">
      <c r="A166" s="154" t="s">
        <v>260</v>
      </c>
      <c r="B166" s="50" t="s">
        <v>132</v>
      </c>
      <c r="C166" s="50" t="s">
        <v>437</v>
      </c>
      <c r="D166" s="50">
        <v>9</v>
      </c>
      <c r="E166" s="136"/>
      <c r="F166" s="52"/>
      <c r="G166" s="66">
        <v>196</v>
      </c>
      <c r="H166" s="88">
        <f t="shared" si="30"/>
        <v>0</v>
      </c>
      <c r="I166" s="66">
        <f t="shared" si="25"/>
        <v>196</v>
      </c>
      <c r="J166" s="66">
        <v>185</v>
      </c>
      <c r="K166" s="88">
        <f t="shared" si="31"/>
        <v>0</v>
      </c>
      <c r="L166" s="66">
        <v>185</v>
      </c>
      <c r="M166" s="66">
        <v>192</v>
      </c>
      <c r="N166" s="88">
        <f t="shared" si="32"/>
        <v>0</v>
      </c>
      <c r="O166" s="66">
        <v>192</v>
      </c>
      <c r="P166" s="153">
        <v>0.1</v>
      </c>
      <c r="Q166" s="141">
        <v>16</v>
      </c>
      <c r="R166" s="141"/>
      <c r="S166" s="116">
        <v>0</v>
      </c>
      <c r="T166" s="66">
        <v>0</v>
      </c>
      <c r="U166" s="66">
        <v>0</v>
      </c>
      <c r="V166" s="66">
        <v>0</v>
      </c>
      <c r="W166" s="66">
        <v>0</v>
      </c>
      <c r="X166" s="66">
        <v>0</v>
      </c>
      <c r="Y166" s="66">
        <v>0</v>
      </c>
      <c r="Z166" s="116">
        <v>8.5</v>
      </c>
      <c r="AA166" s="66">
        <v>50.3</v>
      </c>
      <c r="AB166" s="66">
        <v>0</v>
      </c>
      <c r="AC166" s="66">
        <v>1.7</v>
      </c>
      <c r="AD166" s="66">
        <v>80</v>
      </c>
      <c r="AE166" s="66">
        <v>42.6</v>
      </c>
      <c r="AF166" s="66">
        <v>697</v>
      </c>
      <c r="AG166" s="66">
        <v>3.4</v>
      </c>
      <c r="AH166" s="66">
        <v>28.1</v>
      </c>
      <c r="AI166" s="116">
        <v>0</v>
      </c>
      <c r="AJ166" s="66">
        <v>0</v>
      </c>
      <c r="AK166" s="118">
        <v>0</v>
      </c>
      <c r="AL166" s="66">
        <v>0.9</v>
      </c>
      <c r="AM166" s="119">
        <v>0</v>
      </c>
      <c r="AN166" s="120">
        <f t="shared" si="28"/>
        <v>95.13</v>
      </c>
      <c r="AO166" s="125">
        <f t="shared" si="29"/>
        <v>5.9456249999999997</v>
      </c>
    </row>
    <row r="167" spans="1:41" x14ac:dyDescent="0.2">
      <c r="A167" s="154" t="s">
        <v>489</v>
      </c>
      <c r="B167" s="50" t="s">
        <v>132</v>
      </c>
      <c r="C167" s="50" t="s">
        <v>440</v>
      </c>
      <c r="D167" s="50">
        <v>9</v>
      </c>
      <c r="E167" s="136"/>
      <c r="F167" s="52"/>
      <c r="G167" s="66">
        <v>215</v>
      </c>
      <c r="H167" s="88">
        <f t="shared" si="30"/>
        <v>0</v>
      </c>
      <c r="I167" s="66">
        <f t="shared" si="25"/>
        <v>215</v>
      </c>
      <c r="J167" s="66">
        <v>176</v>
      </c>
      <c r="K167" s="88">
        <f t="shared" si="31"/>
        <v>0</v>
      </c>
      <c r="L167" s="66">
        <v>176</v>
      </c>
      <c r="M167" s="66">
        <v>300</v>
      </c>
      <c r="N167" s="88">
        <f t="shared" si="32"/>
        <v>0</v>
      </c>
      <c r="O167" s="66">
        <v>300</v>
      </c>
      <c r="P167" s="153">
        <v>0.13</v>
      </c>
      <c r="Q167" s="141">
        <v>16</v>
      </c>
      <c r="R167" s="141"/>
      <c r="S167" s="116">
        <v>0</v>
      </c>
      <c r="T167" s="66">
        <v>0</v>
      </c>
      <c r="U167" s="66">
        <v>0</v>
      </c>
      <c r="V167" s="66">
        <v>0</v>
      </c>
      <c r="W167" s="66">
        <v>0</v>
      </c>
      <c r="X167" s="66">
        <v>0</v>
      </c>
      <c r="Y167" s="66">
        <v>0</v>
      </c>
      <c r="Z167" s="116">
        <v>0</v>
      </c>
      <c r="AA167" s="66">
        <v>0</v>
      </c>
      <c r="AB167" s="66">
        <v>0</v>
      </c>
      <c r="AC167" s="66">
        <v>0</v>
      </c>
      <c r="AD167" s="66">
        <v>80</v>
      </c>
      <c r="AE167" s="66">
        <v>45</v>
      </c>
      <c r="AF167" s="66">
        <v>745</v>
      </c>
      <c r="AG167" s="66">
        <v>2.1</v>
      </c>
      <c r="AH167" s="66">
        <v>29.3</v>
      </c>
      <c r="AI167" s="116">
        <v>0</v>
      </c>
      <c r="AJ167" s="66">
        <v>0</v>
      </c>
      <c r="AK167" s="118">
        <v>0</v>
      </c>
      <c r="AL167" s="66">
        <v>1</v>
      </c>
      <c r="AM167" s="119">
        <v>0</v>
      </c>
      <c r="AN167" s="120">
        <f t="shared" si="28"/>
        <v>87.1</v>
      </c>
      <c r="AO167" s="125">
        <f t="shared" si="29"/>
        <v>5.4437499999999996</v>
      </c>
    </row>
    <row r="168" spans="1:41" x14ac:dyDescent="0.2">
      <c r="A168" s="154" t="s">
        <v>334</v>
      </c>
      <c r="B168" s="50" t="s">
        <v>129</v>
      </c>
      <c r="C168" s="50" t="s">
        <v>452</v>
      </c>
      <c r="D168" s="50">
        <v>10</v>
      </c>
      <c r="E168" s="136"/>
      <c r="F168" s="52"/>
      <c r="G168" s="66">
        <v>225</v>
      </c>
      <c r="H168" s="88">
        <f t="shared" si="30"/>
        <v>0</v>
      </c>
      <c r="I168" s="66">
        <f t="shared" si="25"/>
        <v>225</v>
      </c>
      <c r="J168" s="66">
        <v>130</v>
      </c>
      <c r="K168" s="88">
        <f t="shared" si="31"/>
        <v>0</v>
      </c>
      <c r="L168" s="66">
        <v>130</v>
      </c>
      <c r="M168" s="66">
        <v>219</v>
      </c>
      <c r="N168" s="88">
        <f t="shared" si="32"/>
        <v>0</v>
      </c>
      <c r="O168" s="66">
        <v>219</v>
      </c>
      <c r="P168" s="153">
        <v>0.2</v>
      </c>
      <c r="Q168" s="141">
        <v>16</v>
      </c>
      <c r="R168" s="141"/>
      <c r="S168" s="116">
        <v>0</v>
      </c>
      <c r="T168" s="66">
        <v>0</v>
      </c>
      <c r="U168" s="66">
        <v>0</v>
      </c>
      <c r="V168" s="66">
        <v>0</v>
      </c>
      <c r="W168" s="66">
        <v>0</v>
      </c>
      <c r="X168" s="66">
        <v>0</v>
      </c>
      <c r="Y168" s="66">
        <v>0</v>
      </c>
      <c r="Z168" s="116">
        <v>112</v>
      </c>
      <c r="AA168" s="66">
        <v>451</v>
      </c>
      <c r="AB168" s="66">
        <v>2.4</v>
      </c>
      <c r="AC168" s="66">
        <v>23</v>
      </c>
      <c r="AD168" s="66">
        <v>42.8</v>
      </c>
      <c r="AE168" s="66">
        <v>33.299999999999997</v>
      </c>
      <c r="AF168" s="66">
        <v>295</v>
      </c>
      <c r="AG168" s="66">
        <v>0</v>
      </c>
      <c r="AH168" s="66">
        <v>17.399999999999999</v>
      </c>
      <c r="AI168" s="116">
        <v>0</v>
      </c>
      <c r="AJ168" s="66">
        <v>0</v>
      </c>
      <c r="AK168" s="118">
        <v>0</v>
      </c>
      <c r="AL168" s="66">
        <v>0.8</v>
      </c>
      <c r="AM168" s="119">
        <v>0</v>
      </c>
      <c r="AN168" s="120">
        <f t="shared" si="28"/>
        <v>89</v>
      </c>
      <c r="AO168" s="125">
        <f t="shared" si="29"/>
        <v>5.5625</v>
      </c>
    </row>
    <row r="169" spans="1:41" x14ac:dyDescent="0.2">
      <c r="A169" s="154" t="s">
        <v>237</v>
      </c>
      <c r="B169" s="50" t="s">
        <v>132</v>
      </c>
      <c r="C169" s="50" t="s">
        <v>13</v>
      </c>
      <c r="D169" s="50">
        <v>11</v>
      </c>
      <c r="E169" s="136" t="s">
        <v>454</v>
      </c>
      <c r="F169" s="52"/>
      <c r="G169" s="66"/>
      <c r="H169" s="88"/>
      <c r="I169" s="66"/>
      <c r="J169" s="66"/>
      <c r="K169" s="88"/>
      <c r="L169" s="66"/>
      <c r="M169" s="66"/>
      <c r="N169" s="88"/>
      <c r="O169" s="66"/>
      <c r="P169" s="153"/>
      <c r="Q169" s="141">
        <v>10</v>
      </c>
      <c r="R169" s="141"/>
      <c r="S169" s="116">
        <v>0</v>
      </c>
      <c r="T169" s="66">
        <v>0</v>
      </c>
      <c r="U169" s="66">
        <v>0</v>
      </c>
      <c r="V169" s="66">
        <v>0</v>
      </c>
      <c r="W169" s="66">
        <v>0</v>
      </c>
      <c r="X169" s="66">
        <v>0</v>
      </c>
      <c r="Y169" s="66">
        <v>0</v>
      </c>
      <c r="Z169" s="116">
        <v>0</v>
      </c>
      <c r="AA169" s="66">
        <v>0</v>
      </c>
      <c r="AB169" s="66">
        <v>0</v>
      </c>
      <c r="AC169" s="66">
        <v>0</v>
      </c>
      <c r="AD169" s="66">
        <v>36</v>
      </c>
      <c r="AE169" s="66">
        <v>25</v>
      </c>
      <c r="AF169" s="66">
        <v>282</v>
      </c>
      <c r="AG169" s="66">
        <v>1</v>
      </c>
      <c r="AH169" s="66">
        <v>14</v>
      </c>
      <c r="AI169" s="116">
        <v>0</v>
      </c>
      <c r="AJ169" s="66">
        <v>0</v>
      </c>
      <c r="AK169" s="118">
        <v>0</v>
      </c>
      <c r="AL169" s="66">
        <v>1</v>
      </c>
      <c r="AM169" s="119">
        <v>1</v>
      </c>
      <c r="AN169" s="120">
        <f t="shared" si="28"/>
        <v>32.200000000000003</v>
      </c>
      <c r="AO169" s="125">
        <f t="shared" si="29"/>
        <v>3.22</v>
      </c>
    </row>
    <row r="170" spans="1:41" x14ac:dyDescent="0.2">
      <c r="A170" s="154" t="s">
        <v>186</v>
      </c>
      <c r="B170" s="50" t="s">
        <v>129</v>
      </c>
      <c r="C170" s="50" t="s">
        <v>433</v>
      </c>
      <c r="D170" s="50">
        <v>6</v>
      </c>
      <c r="E170" s="136"/>
      <c r="F170" s="52" t="s">
        <v>101</v>
      </c>
      <c r="G170" s="66">
        <v>255</v>
      </c>
      <c r="H170" s="88">
        <f t="shared" ref="H170:H194" si="33">I170-G170</f>
        <v>0</v>
      </c>
      <c r="I170" s="66">
        <f t="shared" ref="I170:I194" si="34">G170</f>
        <v>255</v>
      </c>
      <c r="J170" s="66">
        <v>162</v>
      </c>
      <c r="K170" s="88">
        <f t="shared" ref="K170:K194" si="35">L170-J170</f>
        <v>0</v>
      </c>
      <c r="L170" s="66">
        <v>162</v>
      </c>
      <c r="M170" s="66">
        <v>114</v>
      </c>
      <c r="N170" s="88">
        <f t="shared" ref="N170:N194" si="36">O170-M170</f>
        <v>0</v>
      </c>
      <c r="O170" s="66">
        <v>114</v>
      </c>
      <c r="P170" s="153">
        <v>0.35</v>
      </c>
      <c r="Q170" s="141">
        <v>16</v>
      </c>
      <c r="R170" s="141"/>
      <c r="S170" s="116">
        <v>0</v>
      </c>
      <c r="T170" s="66">
        <v>0</v>
      </c>
      <c r="U170" s="66">
        <v>0</v>
      </c>
      <c r="V170" s="66">
        <v>0</v>
      </c>
      <c r="W170" s="66">
        <v>0</v>
      </c>
      <c r="X170" s="66">
        <v>0</v>
      </c>
      <c r="Y170" s="66">
        <v>0</v>
      </c>
      <c r="Z170" s="116">
        <v>160</v>
      </c>
      <c r="AA170" s="66">
        <v>622</v>
      </c>
      <c r="AB170" s="66">
        <v>5</v>
      </c>
      <c r="AC170" s="66">
        <v>31.4</v>
      </c>
      <c r="AD170" s="66">
        <v>5.8</v>
      </c>
      <c r="AE170" s="66">
        <v>5</v>
      </c>
      <c r="AF170" s="66">
        <v>24</v>
      </c>
      <c r="AG170" s="66">
        <v>0</v>
      </c>
      <c r="AH170" s="66">
        <v>2.5</v>
      </c>
      <c r="AI170" s="116">
        <v>0</v>
      </c>
      <c r="AJ170" s="66">
        <v>0</v>
      </c>
      <c r="AK170" s="118">
        <v>0</v>
      </c>
      <c r="AL170" s="66">
        <v>0.8</v>
      </c>
      <c r="AM170" s="119">
        <v>0.8</v>
      </c>
      <c r="AN170" s="120">
        <f t="shared" ref="AN170:AN201" si="37">IFERROR($S170*$S$2+$T170*$T$2+IF($U$2=0,0,$U170/$U$2)+$V170*$V$2+$W170*$W$2+$X170*$X$2+$Z170*$Z$2+IF($AA$2=0,0,$AA170/$AA$2)+$AB$2*$AB170+$AE170*$AE$2+IF($AF$2=0,0,$AF170/$AF$2)+$AG170*$AG$2+IF($AI$2=0,0,$AI170/$AI$2)+$AJ170*$AJ$2+$AK170*$AK$2+$AL170*$AL$2+$AM170*$AM$2,0)</f>
        <v>93.000000000000014</v>
      </c>
      <c r="AO170" s="125">
        <f t="shared" ref="AO170:AO201" si="38">IFERROR($AN170/$Q170,"-")</f>
        <v>5.8125000000000009</v>
      </c>
    </row>
    <row r="171" spans="1:41" x14ac:dyDescent="0.2">
      <c r="A171" s="154" t="s">
        <v>232</v>
      </c>
      <c r="B171" s="50" t="s">
        <v>129</v>
      </c>
      <c r="C171" s="50" t="s">
        <v>433</v>
      </c>
      <c r="D171" s="50">
        <v>6</v>
      </c>
      <c r="E171" s="136"/>
      <c r="F171" s="52" t="s">
        <v>101</v>
      </c>
      <c r="G171" s="66">
        <v>156</v>
      </c>
      <c r="H171" s="88">
        <f t="shared" si="33"/>
        <v>0</v>
      </c>
      <c r="I171" s="66">
        <f t="shared" si="34"/>
        <v>156</v>
      </c>
      <c r="J171" s="66">
        <v>161</v>
      </c>
      <c r="K171" s="88">
        <f t="shared" si="35"/>
        <v>0</v>
      </c>
      <c r="L171" s="66">
        <v>161</v>
      </c>
      <c r="M171" s="66">
        <v>76</v>
      </c>
      <c r="N171" s="88">
        <f t="shared" si="36"/>
        <v>0</v>
      </c>
      <c r="O171" s="66">
        <v>76</v>
      </c>
      <c r="P171" s="153">
        <v>0.24</v>
      </c>
      <c r="Q171" s="141">
        <v>16</v>
      </c>
      <c r="R171" s="141"/>
      <c r="S171" s="116">
        <v>0</v>
      </c>
      <c r="T171" s="66">
        <v>0</v>
      </c>
      <c r="U171" s="66">
        <v>0</v>
      </c>
      <c r="V171" s="66">
        <v>0</v>
      </c>
      <c r="W171" s="66">
        <v>0</v>
      </c>
      <c r="X171" s="66">
        <v>0</v>
      </c>
      <c r="Y171" s="66">
        <v>0</v>
      </c>
      <c r="Z171" s="116">
        <v>80</v>
      </c>
      <c r="AA171" s="66">
        <v>332</v>
      </c>
      <c r="AB171" s="66">
        <v>1</v>
      </c>
      <c r="AC171" s="66">
        <v>16.5</v>
      </c>
      <c r="AD171" s="66">
        <v>76.2</v>
      </c>
      <c r="AE171" s="66">
        <v>60.8</v>
      </c>
      <c r="AF171" s="66">
        <v>503</v>
      </c>
      <c r="AG171" s="66">
        <v>2.1</v>
      </c>
      <c r="AH171" s="66">
        <v>30.9</v>
      </c>
      <c r="AI171" s="116">
        <v>0</v>
      </c>
      <c r="AJ171" s="66">
        <v>0</v>
      </c>
      <c r="AK171" s="118">
        <v>0</v>
      </c>
      <c r="AL171" s="66">
        <v>1</v>
      </c>
      <c r="AM171" s="119">
        <v>0</v>
      </c>
      <c r="AN171" s="120">
        <f t="shared" si="37"/>
        <v>102.1</v>
      </c>
      <c r="AO171" s="125">
        <f t="shared" si="38"/>
        <v>6.3812499999999996</v>
      </c>
    </row>
    <row r="172" spans="1:41" x14ac:dyDescent="0.2">
      <c r="A172" s="154" t="s">
        <v>490</v>
      </c>
      <c r="B172" s="50" t="s">
        <v>132</v>
      </c>
      <c r="C172" s="50" t="s">
        <v>452</v>
      </c>
      <c r="D172" s="50">
        <v>10</v>
      </c>
      <c r="E172" s="136"/>
      <c r="F172" s="52" t="s">
        <v>101</v>
      </c>
      <c r="G172" s="66">
        <v>199</v>
      </c>
      <c r="H172" s="88">
        <f t="shared" si="33"/>
        <v>0</v>
      </c>
      <c r="I172" s="66">
        <f t="shared" si="34"/>
        <v>199</v>
      </c>
      <c r="J172" s="66">
        <v>216</v>
      </c>
      <c r="K172" s="88">
        <f t="shared" si="35"/>
        <v>0</v>
      </c>
      <c r="L172" s="66">
        <v>216</v>
      </c>
      <c r="M172" s="66">
        <v>300</v>
      </c>
      <c r="N172" s="88">
        <f t="shared" si="36"/>
        <v>0</v>
      </c>
      <c r="O172" s="66">
        <v>300</v>
      </c>
      <c r="P172" s="153">
        <v>0.08</v>
      </c>
      <c r="Q172" s="141">
        <v>16</v>
      </c>
      <c r="R172" s="141"/>
      <c r="S172" s="116">
        <v>0</v>
      </c>
      <c r="T172" s="66">
        <v>0</v>
      </c>
      <c r="U172" s="66">
        <v>0</v>
      </c>
      <c r="V172" s="66">
        <v>0</v>
      </c>
      <c r="W172" s="66">
        <v>0</v>
      </c>
      <c r="X172" s="66">
        <v>0</v>
      </c>
      <c r="Y172" s="66">
        <v>0</v>
      </c>
      <c r="Z172" s="116">
        <v>0</v>
      </c>
      <c r="AA172" s="66">
        <v>0</v>
      </c>
      <c r="AB172" s="66">
        <v>0</v>
      </c>
      <c r="AC172" s="66">
        <v>0</v>
      </c>
      <c r="AD172" s="66">
        <v>80</v>
      </c>
      <c r="AE172" s="66">
        <v>48.4</v>
      </c>
      <c r="AF172" s="66">
        <v>650</v>
      </c>
      <c r="AG172" s="66">
        <v>4.4000000000000004</v>
      </c>
      <c r="AH172" s="66">
        <v>31.9</v>
      </c>
      <c r="AI172" s="116">
        <v>0</v>
      </c>
      <c r="AJ172" s="66">
        <v>0</v>
      </c>
      <c r="AK172" s="118">
        <v>0</v>
      </c>
      <c r="AL172" s="66">
        <v>1.1000000000000001</v>
      </c>
      <c r="AM172" s="119">
        <v>0</v>
      </c>
      <c r="AN172" s="120">
        <f t="shared" si="37"/>
        <v>91.4</v>
      </c>
      <c r="AO172" s="125">
        <f t="shared" si="38"/>
        <v>5.7125000000000004</v>
      </c>
    </row>
    <row r="173" spans="1:41" x14ac:dyDescent="0.2">
      <c r="A173" s="154" t="s">
        <v>205</v>
      </c>
      <c r="B173" s="50" t="s">
        <v>132</v>
      </c>
      <c r="C173" s="50" t="s">
        <v>126</v>
      </c>
      <c r="D173" s="50">
        <v>8</v>
      </c>
      <c r="E173" s="136"/>
      <c r="F173" s="52" t="s">
        <v>101</v>
      </c>
      <c r="G173" s="66">
        <v>158</v>
      </c>
      <c r="H173" s="88">
        <f t="shared" si="33"/>
        <v>0</v>
      </c>
      <c r="I173" s="66">
        <f t="shared" si="34"/>
        <v>158</v>
      </c>
      <c r="J173" s="66">
        <v>146</v>
      </c>
      <c r="K173" s="88">
        <f t="shared" si="35"/>
        <v>0</v>
      </c>
      <c r="L173" s="66">
        <v>146</v>
      </c>
      <c r="M173" s="66">
        <v>86</v>
      </c>
      <c r="N173" s="88">
        <f t="shared" si="36"/>
        <v>0</v>
      </c>
      <c r="O173" s="66">
        <v>86</v>
      </c>
      <c r="P173" s="153">
        <v>0.1</v>
      </c>
      <c r="Q173" s="141">
        <v>16</v>
      </c>
      <c r="R173" s="141"/>
      <c r="S173" s="116">
        <v>0</v>
      </c>
      <c r="T173" s="66">
        <v>0</v>
      </c>
      <c r="U173" s="66">
        <v>0</v>
      </c>
      <c r="V173" s="66">
        <v>0</v>
      </c>
      <c r="W173" s="66">
        <v>0</v>
      </c>
      <c r="X173" s="66">
        <v>0</v>
      </c>
      <c r="Y173" s="66">
        <v>0</v>
      </c>
      <c r="Z173" s="116">
        <v>0</v>
      </c>
      <c r="AA173" s="66">
        <v>0</v>
      </c>
      <c r="AB173" s="66">
        <v>0</v>
      </c>
      <c r="AC173" s="66">
        <v>0</v>
      </c>
      <c r="AD173" s="66">
        <v>80</v>
      </c>
      <c r="AE173" s="66">
        <v>50</v>
      </c>
      <c r="AF173" s="66">
        <v>759</v>
      </c>
      <c r="AG173" s="66">
        <v>5.0999999999999996</v>
      </c>
      <c r="AH173" s="66">
        <v>32.6</v>
      </c>
      <c r="AI173" s="116">
        <v>0</v>
      </c>
      <c r="AJ173" s="66">
        <v>0</v>
      </c>
      <c r="AK173" s="118">
        <v>0</v>
      </c>
      <c r="AL173" s="66">
        <v>1</v>
      </c>
      <c r="AM173" s="119">
        <v>0</v>
      </c>
      <c r="AN173" s="120">
        <f t="shared" si="37"/>
        <v>106.5</v>
      </c>
      <c r="AO173" s="125">
        <f t="shared" si="38"/>
        <v>6.65625</v>
      </c>
    </row>
    <row r="174" spans="1:41" x14ac:dyDescent="0.2">
      <c r="A174" s="154" t="s">
        <v>491</v>
      </c>
      <c r="B174" s="50" t="s">
        <v>129</v>
      </c>
      <c r="C174" s="50" t="s">
        <v>444</v>
      </c>
      <c r="D174" s="50">
        <v>9</v>
      </c>
      <c r="E174" s="136" t="s">
        <v>439</v>
      </c>
      <c r="F174" s="52" t="s">
        <v>101</v>
      </c>
      <c r="G174" s="66">
        <v>263</v>
      </c>
      <c r="H174" s="88">
        <f t="shared" si="33"/>
        <v>0</v>
      </c>
      <c r="I174" s="66">
        <f t="shared" si="34"/>
        <v>263</v>
      </c>
      <c r="J174" s="66">
        <v>139</v>
      </c>
      <c r="K174" s="88">
        <f t="shared" si="35"/>
        <v>0</v>
      </c>
      <c r="L174" s="66">
        <v>139</v>
      </c>
      <c r="M174" s="66">
        <v>300</v>
      </c>
      <c r="N174" s="88">
        <f t="shared" si="36"/>
        <v>0</v>
      </c>
      <c r="O174" s="66">
        <v>300</v>
      </c>
      <c r="P174" s="153">
        <v>0.16</v>
      </c>
      <c r="Q174" s="141">
        <v>16</v>
      </c>
      <c r="R174" s="141"/>
      <c r="S174" s="116">
        <v>0</v>
      </c>
      <c r="T174" s="66">
        <v>0</v>
      </c>
      <c r="U174" s="66">
        <v>0</v>
      </c>
      <c r="V174" s="66">
        <v>0</v>
      </c>
      <c r="W174" s="66">
        <v>0</v>
      </c>
      <c r="X174" s="66">
        <v>0</v>
      </c>
      <c r="Y174" s="66">
        <v>0</v>
      </c>
      <c r="Z174" s="116">
        <v>96.8</v>
      </c>
      <c r="AA174" s="66">
        <v>430</v>
      </c>
      <c r="AB174" s="66">
        <v>4.2</v>
      </c>
      <c r="AC174" s="66">
        <v>22.1</v>
      </c>
      <c r="AD174" s="66">
        <v>17</v>
      </c>
      <c r="AE174" s="66">
        <v>13.6</v>
      </c>
      <c r="AF174" s="66">
        <v>125</v>
      </c>
      <c r="AG174" s="66">
        <v>0.8</v>
      </c>
      <c r="AH174" s="66">
        <v>7.6</v>
      </c>
      <c r="AI174" s="116">
        <v>0</v>
      </c>
      <c r="AJ174" s="66">
        <v>0</v>
      </c>
      <c r="AK174" s="118">
        <v>0</v>
      </c>
      <c r="AL174" s="66">
        <v>0</v>
      </c>
      <c r="AM174" s="119">
        <v>0</v>
      </c>
      <c r="AN174" s="120">
        <f t="shared" si="37"/>
        <v>85.5</v>
      </c>
      <c r="AO174" s="125">
        <f t="shared" si="38"/>
        <v>5.34375</v>
      </c>
    </row>
    <row r="175" spans="1:41" x14ac:dyDescent="0.2">
      <c r="A175" s="154" t="s">
        <v>196</v>
      </c>
      <c r="B175" s="50" t="s">
        <v>129</v>
      </c>
      <c r="C175" s="50" t="s">
        <v>12</v>
      </c>
      <c r="D175" s="50">
        <v>11</v>
      </c>
      <c r="E175" s="136"/>
      <c r="F175" s="52" t="s">
        <v>101</v>
      </c>
      <c r="G175" s="66">
        <v>90</v>
      </c>
      <c r="H175" s="88">
        <f t="shared" si="33"/>
        <v>0</v>
      </c>
      <c r="I175" s="66">
        <f t="shared" si="34"/>
        <v>90</v>
      </c>
      <c r="J175" s="66">
        <v>128</v>
      </c>
      <c r="K175" s="88">
        <f t="shared" si="35"/>
        <v>0</v>
      </c>
      <c r="L175" s="66">
        <v>128</v>
      </c>
      <c r="M175" s="66">
        <v>55</v>
      </c>
      <c r="N175" s="88">
        <f t="shared" si="36"/>
        <v>0</v>
      </c>
      <c r="O175" s="66">
        <v>55</v>
      </c>
      <c r="P175" s="153">
        <v>0.36</v>
      </c>
      <c r="Q175" s="141">
        <v>16</v>
      </c>
      <c r="R175" s="141"/>
      <c r="S175" s="116">
        <v>0</v>
      </c>
      <c r="T175" s="66">
        <v>0</v>
      </c>
      <c r="U175" s="66">
        <v>0</v>
      </c>
      <c r="V175" s="66">
        <v>0</v>
      </c>
      <c r="W175" s="66">
        <v>0</v>
      </c>
      <c r="X175" s="66">
        <v>0</v>
      </c>
      <c r="Y175" s="66">
        <v>0</v>
      </c>
      <c r="Z175" s="116">
        <v>189</v>
      </c>
      <c r="AA175" s="66">
        <v>762</v>
      </c>
      <c r="AB175" s="66">
        <v>3.5</v>
      </c>
      <c r="AC175" s="66">
        <v>37.9</v>
      </c>
      <c r="AD175" s="66">
        <v>58</v>
      </c>
      <c r="AE175" s="66">
        <v>46.1</v>
      </c>
      <c r="AF175" s="66">
        <v>394</v>
      </c>
      <c r="AG175" s="66">
        <v>1.2</v>
      </c>
      <c r="AH175" s="66">
        <v>20.100000000000001</v>
      </c>
      <c r="AI175" s="116">
        <v>0</v>
      </c>
      <c r="AJ175" s="66">
        <v>0</v>
      </c>
      <c r="AK175" s="118">
        <v>0</v>
      </c>
      <c r="AL175" s="66">
        <v>2.4</v>
      </c>
      <c r="AM175" s="119">
        <v>1.2</v>
      </c>
      <c r="AN175" s="120">
        <f t="shared" si="37"/>
        <v>141.39999999999998</v>
      </c>
      <c r="AO175" s="125">
        <f t="shared" si="38"/>
        <v>8.8374999999999986</v>
      </c>
    </row>
    <row r="176" spans="1:41" x14ac:dyDescent="0.2">
      <c r="A176" s="154" t="s">
        <v>225</v>
      </c>
      <c r="B176" s="50" t="s">
        <v>129</v>
      </c>
      <c r="C176" s="50" t="s">
        <v>446</v>
      </c>
      <c r="D176" s="50">
        <v>10</v>
      </c>
      <c r="E176" s="136"/>
      <c r="F176" s="52" t="s">
        <v>101</v>
      </c>
      <c r="G176" s="66">
        <v>163</v>
      </c>
      <c r="H176" s="88">
        <f t="shared" si="33"/>
        <v>0</v>
      </c>
      <c r="I176" s="66">
        <f t="shared" si="34"/>
        <v>163</v>
      </c>
      <c r="J176" s="66">
        <v>140</v>
      </c>
      <c r="K176" s="88">
        <f t="shared" si="35"/>
        <v>0</v>
      </c>
      <c r="L176" s="66">
        <v>140</v>
      </c>
      <c r="M176" s="66">
        <v>163</v>
      </c>
      <c r="N176" s="88">
        <f t="shared" si="36"/>
        <v>0</v>
      </c>
      <c r="O176" s="66">
        <v>163</v>
      </c>
      <c r="P176" s="153">
        <v>0.34</v>
      </c>
      <c r="Q176" s="141">
        <v>16</v>
      </c>
      <c r="R176" s="141"/>
      <c r="S176" s="116">
        <v>0</v>
      </c>
      <c r="T176" s="66">
        <v>0</v>
      </c>
      <c r="U176" s="66">
        <v>0</v>
      </c>
      <c r="V176" s="66">
        <v>0</v>
      </c>
      <c r="W176" s="66">
        <v>0</v>
      </c>
      <c r="X176" s="66">
        <v>0</v>
      </c>
      <c r="Y176" s="66">
        <v>0</v>
      </c>
      <c r="Z176" s="116">
        <v>158</v>
      </c>
      <c r="AA176" s="66">
        <v>681</v>
      </c>
      <c r="AB176" s="66">
        <v>6</v>
      </c>
      <c r="AC176" s="66">
        <v>34.799999999999997</v>
      </c>
      <c r="AD176" s="66">
        <v>23.8</v>
      </c>
      <c r="AE176" s="66">
        <v>18.899999999999999</v>
      </c>
      <c r="AF176" s="66">
        <v>159</v>
      </c>
      <c r="AG176" s="66">
        <v>0</v>
      </c>
      <c r="AH176" s="66">
        <v>9.9</v>
      </c>
      <c r="AI176" s="116">
        <v>0</v>
      </c>
      <c r="AJ176" s="66">
        <v>0</v>
      </c>
      <c r="AK176" s="118">
        <v>0</v>
      </c>
      <c r="AL176" s="66">
        <v>1</v>
      </c>
      <c r="AM176" s="119">
        <v>0</v>
      </c>
      <c r="AN176" s="120">
        <f t="shared" si="37"/>
        <v>120</v>
      </c>
      <c r="AO176" s="125">
        <f t="shared" si="38"/>
        <v>7.5</v>
      </c>
    </row>
    <row r="177" spans="1:41" x14ac:dyDescent="0.2">
      <c r="A177" s="154" t="s">
        <v>208</v>
      </c>
      <c r="B177" s="50" t="s">
        <v>129</v>
      </c>
      <c r="C177" s="50" t="s">
        <v>432</v>
      </c>
      <c r="D177" s="50">
        <v>4</v>
      </c>
      <c r="E177" s="136" t="s">
        <v>439</v>
      </c>
      <c r="F177" s="52" t="s">
        <v>101</v>
      </c>
      <c r="G177" s="66">
        <v>269</v>
      </c>
      <c r="H177" s="88">
        <f t="shared" si="33"/>
        <v>0</v>
      </c>
      <c r="I177" s="66">
        <f t="shared" si="34"/>
        <v>269</v>
      </c>
      <c r="J177" s="66">
        <v>144</v>
      </c>
      <c r="K177" s="88">
        <f t="shared" si="35"/>
        <v>0</v>
      </c>
      <c r="L177" s="66">
        <v>144</v>
      </c>
      <c r="M177" s="66">
        <v>146</v>
      </c>
      <c r="N177" s="88">
        <f t="shared" si="36"/>
        <v>0</v>
      </c>
      <c r="O177" s="66">
        <v>146</v>
      </c>
      <c r="P177" s="153">
        <v>0.15</v>
      </c>
      <c r="Q177" s="141">
        <v>16</v>
      </c>
      <c r="R177" s="141"/>
      <c r="S177" s="116">
        <v>0</v>
      </c>
      <c r="T177" s="66">
        <v>0</v>
      </c>
      <c r="U177" s="66">
        <v>0</v>
      </c>
      <c r="V177" s="66">
        <v>0</v>
      </c>
      <c r="W177" s="66">
        <v>0</v>
      </c>
      <c r="X177" s="66">
        <v>0</v>
      </c>
      <c r="Y177" s="66">
        <v>0</v>
      </c>
      <c r="Z177" s="116">
        <v>106</v>
      </c>
      <c r="AA177" s="66">
        <v>431</v>
      </c>
      <c r="AB177" s="66">
        <v>4.2</v>
      </c>
      <c r="AC177" s="66">
        <v>21.1</v>
      </c>
      <c r="AD177" s="66">
        <v>21.1</v>
      </c>
      <c r="AE177" s="66">
        <v>17.7</v>
      </c>
      <c r="AF177" s="66">
        <v>148</v>
      </c>
      <c r="AG177" s="66">
        <v>0</v>
      </c>
      <c r="AH177" s="66">
        <v>9.3000000000000007</v>
      </c>
      <c r="AI177" s="116">
        <v>0</v>
      </c>
      <c r="AJ177" s="66">
        <v>0</v>
      </c>
      <c r="AK177" s="118">
        <v>0</v>
      </c>
      <c r="AL177" s="66">
        <v>2.6</v>
      </c>
      <c r="AM177" s="119">
        <v>0.9</v>
      </c>
      <c r="AN177" s="120">
        <f t="shared" si="37"/>
        <v>81.300000000000011</v>
      </c>
      <c r="AO177" s="125">
        <f t="shared" si="38"/>
        <v>5.0812500000000007</v>
      </c>
    </row>
    <row r="178" spans="1:41" x14ac:dyDescent="0.2">
      <c r="A178" s="154" t="s">
        <v>249</v>
      </c>
      <c r="B178" s="50" t="s">
        <v>129</v>
      </c>
      <c r="C178" s="50" t="s">
        <v>13</v>
      </c>
      <c r="D178" s="50">
        <v>11</v>
      </c>
      <c r="E178" s="136"/>
      <c r="F178" s="52" t="s">
        <v>101</v>
      </c>
      <c r="G178" s="66">
        <v>244</v>
      </c>
      <c r="H178" s="88">
        <f t="shared" si="33"/>
        <v>0</v>
      </c>
      <c r="I178" s="66">
        <f t="shared" si="34"/>
        <v>244</v>
      </c>
      <c r="J178" s="66">
        <v>142</v>
      </c>
      <c r="K178" s="88">
        <f t="shared" si="35"/>
        <v>0</v>
      </c>
      <c r="L178" s="66">
        <v>142</v>
      </c>
      <c r="M178" s="66">
        <v>97</v>
      </c>
      <c r="N178" s="88">
        <f t="shared" si="36"/>
        <v>0</v>
      </c>
      <c r="O178" s="66">
        <v>97</v>
      </c>
      <c r="P178" s="153">
        <v>0.28000000000000003</v>
      </c>
      <c r="Q178" s="141">
        <v>16</v>
      </c>
      <c r="R178" s="141"/>
      <c r="S178" s="116">
        <v>0</v>
      </c>
      <c r="T178" s="66">
        <v>0</v>
      </c>
      <c r="U178" s="66">
        <v>0</v>
      </c>
      <c r="V178" s="66">
        <v>0</v>
      </c>
      <c r="W178" s="66">
        <v>0</v>
      </c>
      <c r="X178" s="66">
        <v>0</v>
      </c>
      <c r="Y178" s="66">
        <v>0</v>
      </c>
      <c r="Z178" s="116">
        <v>32.700000000000003</v>
      </c>
      <c r="AA178" s="66">
        <v>141</v>
      </c>
      <c r="AB178" s="66">
        <v>1</v>
      </c>
      <c r="AC178" s="66">
        <v>6.9</v>
      </c>
      <c r="AD178" s="66">
        <v>69.900000000000006</v>
      </c>
      <c r="AE178" s="66">
        <v>56.1</v>
      </c>
      <c r="AF178" s="66">
        <v>404</v>
      </c>
      <c r="AG178" s="66">
        <v>2</v>
      </c>
      <c r="AH178" s="66">
        <v>28.5</v>
      </c>
      <c r="AI178" s="116">
        <v>0</v>
      </c>
      <c r="AJ178" s="66">
        <v>0</v>
      </c>
      <c r="AK178" s="118">
        <v>0</v>
      </c>
      <c r="AL178" s="66">
        <v>0</v>
      </c>
      <c r="AM178" s="119">
        <v>0</v>
      </c>
      <c r="AN178" s="120">
        <f t="shared" si="37"/>
        <v>72.5</v>
      </c>
      <c r="AO178" s="125">
        <f t="shared" si="38"/>
        <v>4.53125</v>
      </c>
    </row>
    <row r="179" spans="1:41" x14ac:dyDescent="0.2">
      <c r="A179" s="154" t="s">
        <v>492</v>
      </c>
      <c r="B179" s="50" t="s">
        <v>132</v>
      </c>
      <c r="C179" s="50" t="s">
        <v>440</v>
      </c>
      <c r="D179" s="50">
        <v>9</v>
      </c>
      <c r="E179" s="136"/>
      <c r="F179" s="52" t="s">
        <v>101</v>
      </c>
      <c r="G179" s="66">
        <v>257</v>
      </c>
      <c r="H179" s="88">
        <f t="shared" si="33"/>
        <v>0</v>
      </c>
      <c r="I179" s="66">
        <f t="shared" si="34"/>
        <v>257</v>
      </c>
      <c r="J179" s="66">
        <v>184</v>
      </c>
      <c r="K179" s="88">
        <f t="shared" si="35"/>
        <v>0</v>
      </c>
      <c r="L179" s="66">
        <v>184</v>
      </c>
      <c r="M179" s="66">
        <v>300</v>
      </c>
      <c r="N179" s="88">
        <f t="shared" si="36"/>
        <v>0</v>
      </c>
      <c r="O179" s="66">
        <v>300</v>
      </c>
      <c r="P179" s="153">
        <v>0.06</v>
      </c>
      <c r="Q179" s="141">
        <v>16</v>
      </c>
      <c r="R179" s="141"/>
      <c r="S179" s="116">
        <v>0</v>
      </c>
      <c r="T179" s="66">
        <v>0</v>
      </c>
      <c r="U179" s="66">
        <v>0</v>
      </c>
      <c r="V179" s="66">
        <v>0</v>
      </c>
      <c r="W179" s="66">
        <v>0</v>
      </c>
      <c r="X179" s="66">
        <v>0</v>
      </c>
      <c r="Y179" s="66">
        <v>0</v>
      </c>
      <c r="Z179" s="116">
        <v>0</v>
      </c>
      <c r="AA179" s="66">
        <v>0</v>
      </c>
      <c r="AB179" s="66">
        <v>0</v>
      </c>
      <c r="AC179" s="66">
        <v>0</v>
      </c>
      <c r="AD179" s="66">
        <v>80</v>
      </c>
      <c r="AE179" s="66">
        <v>46</v>
      </c>
      <c r="AF179" s="66">
        <v>669</v>
      </c>
      <c r="AG179" s="66">
        <v>0.9</v>
      </c>
      <c r="AH179" s="66">
        <v>30.6</v>
      </c>
      <c r="AI179" s="116">
        <v>0</v>
      </c>
      <c r="AJ179" s="66">
        <v>0</v>
      </c>
      <c r="AK179" s="118">
        <v>0</v>
      </c>
      <c r="AL179" s="66">
        <v>0.8</v>
      </c>
      <c r="AM179" s="119">
        <v>0</v>
      </c>
      <c r="AN179" s="120">
        <f t="shared" si="37"/>
        <v>72.300000000000011</v>
      </c>
      <c r="AO179" s="125">
        <f t="shared" si="38"/>
        <v>4.5187500000000007</v>
      </c>
    </row>
    <row r="180" spans="1:41" x14ac:dyDescent="0.2">
      <c r="A180" s="154" t="s">
        <v>147</v>
      </c>
      <c r="B180" s="50" t="s">
        <v>132</v>
      </c>
      <c r="C180" s="50" t="s">
        <v>434</v>
      </c>
      <c r="D180" s="50">
        <v>8</v>
      </c>
      <c r="E180" s="136"/>
      <c r="F180" s="52"/>
      <c r="G180" s="66">
        <v>203</v>
      </c>
      <c r="H180" s="88">
        <f t="shared" si="33"/>
        <v>0</v>
      </c>
      <c r="I180" s="66">
        <f t="shared" si="34"/>
        <v>203</v>
      </c>
      <c r="J180" s="66">
        <v>184</v>
      </c>
      <c r="K180" s="88">
        <f t="shared" si="35"/>
        <v>0</v>
      </c>
      <c r="L180" s="66">
        <v>184</v>
      </c>
      <c r="M180" s="66">
        <v>300</v>
      </c>
      <c r="N180" s="88">
        <f t="shared" si="36"/>
        <v>0</v>
      </c>
      <c r="O180" s="66">
        <v>300</v>
      </c>
      <c r="P180" s="153">
        <v>0.06</v>
      </c>
      <c r="Q180" s="141">
        <v>16</v>
      </c>
      <c r="R180" s="141"/>
      <c r="S180" s="116">
        <v>0</v>
      </c>
      <c r="T180" s="66">
        <v>0</v>
      </c>
      <c r="U180" s="66">
        <v>0</v>
      </c>
      <c r="V180" s="66">
        <v>0</v>
      </c>
      <c r="W180" s="66">
        <v>0</v>
      </c>
      <c r="X180" s="66">
        <v>0</v>
      </c>
      <c r="Y180" s="66">
        <v>0</v>
      </c>
      <c r="Z180" s="116">
        <v>1</v>
      </c>
      <c r="AA180" s="66">
        <v>-4</v>
      </c>
      <c r="AB180" s="66">
        <v>0</v>
      </c>
      <c r="AC180" s="66">
        <v>0</v>
      </c>
      <c r="AD180" s="66">
        <v>132</v>
      </c>
      <c r="AE180" s="66">
        <v>69</v>
      </c>
      <c r="AF180" s="66">
        <v>838</v>
      </c>
      <c r="AG180" s="66">
        <v>6</v>
      </c>
      <c r="AH180" s="66">
        <v>44</v>
      </c>
      <c r="AI180" s="116">
        <v>0</v>
      </c>
      <c r="AJ180" s="66">
        <v>0</v>
      </c>
      <c r="AK180" s="118">
        <v>0</v>
      </c>
      <c r="AL180" s="66">
        <v>1</v>
      </c>
      <c r="AM180" s="119">
        <v>1</v>
      </c>
      <c r="AN180" s="120">
        <f t="shared" si="37"/>
        <v>117.39999999999999</v>
      </c>
      <c r="AO180" s="125">
        <f t="shared" si="38"/>
        <v>7.3374999999999995</v>
      </c>
    </row>
    <row r="181" spans="1:41" x14ac:dyDescent="0.2">
      <c r="A181" s="154" t="s">
        <v>493</v>
      </c>
      <c r="B181" s="50" t="s">
        <v>132</v>
      </c>
      <c r="C181" s="50" t="s">
        <v>432</v>
      </c>
      <c r="D181" s="50">
        <v>4</v>
      </c>
      <c r="E181" s="136"/>
      <c r="F181" s="52" t="s">
        <v>101</v>
      </c>
      <c r="G181" s="66">
        <v>173</v>
      </c>
      <c r="H181" s="88">
        <f t="shared" si="33"/>
        <v>0</v>
      </c>
      <c r="I181" s="66">
        <f t="shared" si="34"/>
        <v>173</v>
      </c>
      <c r="J181" s="66">
        <v>151</v>
      </c>
      <c r="K181" s="88">
        <f t="shared" si="35"/>
        <v>0</v>
      </c>
      <c r="L181" s="66">
        <v>151</v>
      </c>
      <c r="M181" s="66">
        <v>212</v>
      </c>
      <c r="N181" s="88">
        <f t="shared" si="36"/>
        <v>0</v>
      </c>
      <c r="O181" s="66">
        <v>212</v>
      </c>
      <c r="P181" s="153">
        <v>0.1</v>
      </c>
      <c r="Q181" s="141">
        <v>16</v>
      </c>
      <c r="R181" s="141"/>
      <c r="S181" s="116">
        <v>0</v>
      </c>
      <c r="T181" s="66">
        <v>0</v>
      </c>
      <c r="U181" s="66">
        <v>0</v>
      </c>
      <c r="V181" s="66">
        <v>0</v>
      </c>
      <c r="W181" s="66">
        <v>0</v>
      </c>
      <c r="X181" s="66">
        <v>0</v>
      </c>
      <c r="Y181" s="66">
        <v>0</v>
      </c>
      <c r="Z181" s="116">
        <v>0</v>
      </c>
      <c r="AA181" s="66">
        <v>0</v>
      </c>
      <c r="AB181" s="66">
        <v>0</v>
      </c>
      <c r="AC181" s="66">
        <v>0</v>
      </c>
      <c r="AD181" s="66">
        <v>96</v>
      </c>
      <c r="AE181" s="66">
        <v>55.8</v>
      </c>
      <c r="AF181" s="66">
        <v>741</v>
      </c>
      <c r="AG181" s="66">
        <v>4</v>
      </c>
      <c r="AH181" s="66">
        <v>36.9</v>
      </c>
      <c r="AI181" s="116">
        <v>0</v>
      </c>
      <c r="AJ181" s="66">
        <v>0</v>
      </c>
      <c r="AK181" s="118">
        <v>0</v>
      </c>
      <c r="AL181" s="66">
        <v>1</v>
      </c>
      <c r="AM181" s="119">
        <v>1</v>
      </c>
      <c r="AN181" s="120">
        <f t="shared" si="37"/>
        <v>96.1</v>
      </c>
      <c r="AO181" s="125">
        <f t="shared" si="38"/>
        <v>6.0062499999999996</v>
      </c>
    </row>
    <row r="182" spans="1:41" x14ac:dyDescent="0.2">
      <c r="A182" s="154" t="s">
        <v>494</v>
      </c>
      <c r="B182" s="50" t="s">
        <v>129</v>
      </c>
      <c r="C182" s="50" t="s">
        <v>11</v>
      </c>
      <c r="D182" s="50">
        <v>11</v>
      </c>
      <c r="E182" s="136" t="s">
        <v>439</v>
      </c>
      <c r="F182" s="52" t="s">
        <v>101</v>
      </c>
      <c r="G182" s="66">
        <v>218</v>
      </c>
      <c r="H182" s="88">
        <f t="shared" si="33"/>
        <v>0</v>
      </c>
      <c r="I182" s="66">
        <f t="shared" si="34"/>
        <v>218</v>
      </c>
      <c r="J182" s="66">
        <v>153</v>
      </c>
      <c r="K182" s="88">
        <f t="shared" si="35"/>
        <v>0</v>
      </c>
      <c r="L182" s="66">
        <v>153</v>
      </c>
      <c r="M182" s="66">
        <v>255</v>
      </c>
      <c r="N182" s="88">
        <f t="shared" si="36"/>
        <v>0</v>
      </c>
      <c r="O182" s="66">
        <v>255</v>
      </c>
      <c r="P182" s="153">
        <v>0.13</v>
      </c>
      <c r="Q182" s="141">
        <v>16</v>
      </c>
      <c r="R182" s="141"/>
      <c r="S182" s="116">
        <v>0</v>
      </c>
      <c r="T182" s="66">
        <v>0</v>
      </c>
      <c r="U182" s="66">
        <v>0</v>
      </c>
      <c r="V182" s="66">
        <v>0</v>
      </c>
      <c r="W182" s="66">
        <v>0</v>
      </c>
      <c r="X182" s="66">
        <v>0</v>
      </c>
      <c r="Y182" s="66">
        <v>0</v>
      </c>
      <c r="Z182" s="116">
        <v>97.2</v>
      </c>
      <c r="AA182" s="66">
        <v>408</v>
      </c>
      <c r="AB182" s="66">
        <v>1.9</v>
      </c>
      <c r="AC182" s="66">
        <v>20.399999999999999</v>
      </c>
      <c r="AD182" s="66">
        <v>45.4</v>
      </c>
      <c r="AE182" s="66">
        <v>37</v>
      </c>
      <c r="AF182" s="66">
        <v>320</v>
      </c>
      <c r="AG182" s="66">
        <v>0.9</v>
      </c>
      <c r="AH182" s="66">
        <v>19.399999999999999</v>
      </c>
      <c r="AI182" s="116">
        <v>0</v>
      </c>
      <c r="AJ182" s="66">
        <v>0</v>
      </c>
      <c r="AK182" s="118">
        <v>0</v>
      </c>
      <c r="AL182" s="66">
        <v>0.9</v>
      </c>
      <c r="AM182" s="119">
        <v>0</v>
      </c>
      <c r="AN182" s="120">
        <f t="shared" si="37"/>
        <v>89.6</v>
      </c>
      <c r="AO182" s="125">
        <f t="shared" si="38"/>
        <v>5.6</v>
      </c>
    </row>
    <row r="183" spans="1:41" x14ac:dyDescent="0.2">
      <c r="A183" s="154" t="s">
        <v>495</v>
      </c>
      <c r="B183" s="50" t="s">
        <v>132</v>
      </c>
      <c r="C183" s="50" t="s">
        <v>430</v>
      </c>
      <c r="D183" s="50">
        <v>8</v>
      </c>
      <c r="E183" s="136"/>
      <c r="F183" s="52" t="s">
        <v>101</v>
      </c>
      <c r="G183" s="66">
        <v>152</v>
      </c>
      <c r="H183" s="88">
        <f t="shared" si="33"/>
        <v>0</v>
      </c>
      <c r="I183" s="66">
        <f t="shared" si="34"/>
        <v>152</v>
      </c>
      <c r="J183" s="66">
        <v>145</v>
      </c>
      <c r="K183" s="88">
        <f t="shared" si="35"/>
        <v>0</v>
      </c>
      <c r="L183" s="66">
        <v>145</v>
      </c>
      <c r="M183" s="66">
        <v>300</v>
      </c>
      <c r="N183" s="88">
        <f t="shared" si="36"/>
        <v>0</v>
      </c>
      <c r="O183" s="66">
        <v>300</v>
      </c>
      <c r="P183" s="153">
        <v>0.38</v>
      </c>
      <c r="Q183" s="141">
        <v>16</v>
      </c>
      <c r="R183" s="141"/>
      <c r="S183" s="116">
        <v>0</v>
      </c>
      <c r="T183" s="66">
        <v>0</v>
      </c>
      <c r="U183" s="66">
        <v>0</v>
      </c>
      <c r="V183" s="66">
        <v>0</v>
      </c>
      <c r="W183" s="66">
        <v>0</v>
      </c>
      <c r="X183" s="66">
        <v>0</v>
      </c>
      <c r="Y183" s="66">
        <v>0</v>
      </c>
      <c r="Z183" s="116">
        <v>1</v>
      </c>
      <c r="AA183" s="66">
        <v>5.2</v>
      </c>
      <c r="AB183" s="66">
        <v>0</v>
      </c>
      <c r="AC183" s="66">
        <v>0</v>
      </c>
      <c r="AD183" s="66">
        <v>96</v>
      </c>
      <c r="AE183" s="66">
        <v>64.3</v>
      </c>
      <c r="AF183" s="66">
        <v>783</v>
      </c>
      <c r="AG183" s="66">
        <v>4.0999999999999996</v>
      </c>
      <c r="AH183" s="66">
        <v>42.5</v>
      </c>
      <c r="AI183" s="116">
        <v>0</v>
      </c>
      <c r="AJ183" s="66">
        <v>0</v>
      </c>
      <c r="AK183" s="118">
        <v>0</v>
      </c>
      <c r="AL183" s="66">
        <v>1</v>
      </c>
      <c r="AM183" s="119">
        <v>1</v>
      </c>
      <c r="AN183" s="120">
        <f t="shared" si="37"/>
        <v>101.41999999999999</v>
      </c>
      <c r="AO183" s="125">
        <f t="shared" si="38"/>
        <v>6.3387499999999992</v>
      </c>
    </row>
    <row r="184" spans="1:41" x14ac:dyDescent="0.2">
      <c r="A184" s="154" t="s">
        <v>329</v>
      </c>
      <c r="B184" s="50" t="s">
        <v>129</v>
      </c>
      <c r="C184" s="50" t="s">
        <v>438</v>
      </c>
      <c r="D184" s="50">
        <v>11</v>
      </c>
      <c r="E184" s="136" t="s">
        <v>453</v>
      </c>
      <c r="F184" s="52" t="s">
        <v>101</v>
      </c>
      <c r="G184" s="66">
        <v>304</v>
      </c>
      <c r="H184" s="88">
        <f t="shared" si="33"/>
        <v>0</v>
      </c>
      <c r="I184" s="66">
        <f t="shared" si="34"/>
        <v>304</v>
      </c>
      <c r="J184" s="66">
        <v>191</v>
      </c>
      <c r="K184" s="88">
        <f t="shared" si="35"/>
        <v>0</v>
      </c>
      <c r="L184" s="66">
        <v>191</v>
      </c>
      <c r="M184" s="66">
        <v>300</v>
      </c>
      <c r="N184" s="88">
        <f t="shared" si="36"/>
        <v>0</v>
      </c>
      <c r="O184" s="66">
        <v>300</v>
      </c>
      <c r="P184" s="153">
        <v>7.0000000000000007E-2</v>
      </c>
      <c r="Q184" s="141">
        <v>16</v>
      </c>
      <c r="R184" s="141"/>
      <c r="S184" s="116">
        <v>0</v>
      </c>
      <c r="T184" s="66">
        <v>0</v>
      </c>
      <c r="U184" s="66">
        <v>0</v>
      </c>
      <c r="V184" s="66">
        <v>0</v>
      </c>
      <c r="W184" s="66">
        <v>0</v>
      </c>
      <c r="X184" s="66">
        <v>0</v>
      </c>
      <c r="Y184" s="66">
        <v>0</v>
      </c>
      <c r="Z184" s="116">
        <v>96</v>
      </c>
      <c r="AA184" s="66">
        <v>384</v>
      </c>
      <c r="AB184" s="66">
        <v>3.8</v>
      </c>
      <c r="AC184" s="66">
        <v>19.5</v>
      </c>
      <c r="AD184" s="66">
        <v>16.5</v>
      </c>
      <c r="AE184" s="66">
        <v>13.5</v>
      </c>
      <c r="AF184" s="66">
        <v>107</v>
      </c>
      <c r="AG184" s="66">
        <v>0</v>
      </c>
      <c r="AH184" s="66">
        <v>7.5</v>
      </c>
      <c r="AI184" s="116">
        <v>0</v>
      </c>
      <c r="AJ184" s="66">
        <v>0</v>
      </c>
      <c r="AK184" s="118">
        <v>0</v>
      </c>
      <c r="AL184" s="66">
        <v>2.2999999999999998</v>
      </c>
      <c r="AM184" s="119">
        <v>0.8</v>
      </c>
      <c r="AN184" s="120">
        <f t="shared" si="37"/>
        <v>70.3</v>
      </c>
      <c r="AO184" s="125">
        <f t="shared" si="38"/>
        <v>4.3937499999999998</v>
      </c>
    </row>
    <row r="185" spans="1:41" x14ac:dyDescent="0.2">
      <c r="A185" s="154" t="s">
        <v>236</v>
      </c>
      <c r="B185" s="50" t="s">
        <v>132</v>
      </c>
      <c r="C185" s="50" t="s">
        <v>444</v>
      </c>
      <c r="D185" s="50">
        <v>9</v>
      </c>
      <c r="E185" s="136"/>
      <c r="F185" s="52" t="s">
        <v>101</v>
      </c>
      <c r="G185" s="66">
        <v>186</v>
      </c>
      <c r="H185" s="88">
        <f t="shared" si="33"/>
        <v>0</v>
      </c>
      <c r="I185" s="66">
        <f t="shared" si="34"/>
        <v>186</v>
      </c>
      <c r="J185" s="66">
        <v>188</v>
      </c>
      <c r="K185" s="88">
        <f t="shared" si="35"/>
        <v>0</v>
      </c>
      <c r="L185" s="66">
        <v>188</v>
      </c>
      <c r="M185" s="66">
        <v>99</v>
      </c>
      <c r="N185" s="88">
        <f t="shared" si="36"/>
        <v>0</v>
      </c>
      <c r="O185" s="66">
        <v>99</v>
      </c>
      <c r="P185" s="153">
        <v>7.0000000000000007E-2</v>
      </c>
      <c r="Q185" s="141">
        <v>16</v>
      </c>
      <c r="R185" s="141"/>
      <c r="S185" s="116">
        <v>0</v>
      </c>
      <c r="T185" s="66">
        <v>0</v>
      </c>
      <c r="U185" s="66">
        <v>0</v>
      </c>
      <c r="V185" s="66">
        <v>0</v>
      </c>
      <c r="W185" s="66">
        <v>0</v>
      </c>
      <c r="X185" s="66">
        <v>0</v>
      </c>
      <c r="Y185" s="66">
        <v>0</v>
      </c>
      <c r="Z185" s="116">
        <v>1.1000000000000001</v>
      </c>
      <c r="AA185" s="66">
        <v>6.5</v>
      </c>
      <c r="AB185" s="66">
        <v>0</v>
      </c>
      <c r="AC185" s="66">
        <v>0</v>
      </c>
      <c r="AD185" s="66">
        <v>80</v>
      </c>
      <c r="AE185" s="66">
        <v>47.5</v>
      </c>
      <c r="AF185" s="66">
        <v>695</v>
      </c>
      <c r="AG185" s="66">
        <v>4.3</v>
      </c>
      <c r="AH185" s="66">
        <v>31.3</v>
      </c>
      <c r="AI185" s="116">
        <v>0</v>
      </c>
      <c r="AJ185" s="66">
        <v>0</v>
      </c>
      <c r="AK185" s="118">
        <v>0</v>
      </c>
      <c r="AL185" s="66">
        <v>1.1000000000000001</v>
      </c>
      <c r="AM185" s="119">
        <v>0</v>
      </c>
      <c r="AN185" s="120">
        <f t="shared" si="37"/>
        <v>95.95</v>
      </c>
      <c r="AO185" s="125">
        <f t="shared" si="38"/>
        <v>5.9968750000000002</v>
      </c>
    </row>
    <row r="186" spans="1:41" x14ac:dyDescent="0.2">
      <c r="A186" s="154" t="s">
        <v>177</v>
      </c>
      <c r="B186" s="50" t="s">
        <v>129</v>
      </c>
      <c r="C186" s="50" t="s">
        <v>16</v>
      </c>
      <c r="D186" s="50">
        <v>12</v>
      </c>
      <c r="E186" s="136" t="s">
        <v>439</v>
      </c>
      <c r="F186" s="52" t="s">
        <v>101</v>
      </c>
      <c r="G186" s="66">
        <v>171</v>
      </c>
      <c r="H186" s="88">
        <f t="shared" si="33"/>
        <v>0</v>
      </c>
      <c r="I186" s="66">
        <f t="shared" si="34"/>
        <v>171</v>
      </c>
      <c r="J186" s="66">
        <v>211</v>
      </c>
      <c r="K186" s="88">
        <f t="shared" si="35"/>
        <v>0</v>
      </c>
      <c r="L186" s="66">
        <v>211</v>
      </c>
      <c r="M186" s="66">
        <v>300</v>
      </c>
      <c r="N186" s="88">
        <f t="shared" si="36"/>
        <v>0</v>
      </c>
      <c r="O186" s="66">
        <v>300</v>
      </c>
      <c r="P186" s="153">
        <v>0.11</v>
      </c>
      <c r="Q186" s="141">
        <v>16</v>
      </c>
      <c r="R186" s="141"/>
      <c r="S186" s="116">
        <v>0</v>
      </c>
      <c r="T186" s="66">
        <v>0</v>
      </c>
      <c r="U186" s="66">
        <v>0</v>
      </c>
      <c r="V186" s="66">
        <v>0</v>
      </c>
      <c r="W186" s="66">
        <v>0</v>
      </c>
      <c r="X186" s="66">
        <v>0</v>
      </c>
      <c r="Y186" s="66">
        <v>0</v>
      </c>
      <c r="Z186" s="116">
        <v>127</v>
      </c>
      <c r="AA186" s="66">
        <v>542</v>
      </c>
      <c r="AB186" s="66">
        <v>3.8</v>
      </c>
      <c r="AC186" s="66">
        <v>27.6</v>
      </c>
      <c r="AD186" s="66">
        <v>41.3</v>
      </c>
      <c r="AE186" s="66">
        <v>32.6</v>
      </c>
      <c r="AF186" s="66">
        <v>249</v>
      </c>
      <c r="AG186" s="66">
        <v>1.3</v>
      </c>
      <c r="AH186" s="66">
        <v>16.3</v>
      </c>
      <c r="AI186" s="116">
        <v>0</v>
      </c>
      <c r="AJ186" s="66">
        <v>0</v>
      </c>
      <c r="AK186" s="118">
        <v>0</v>
      </c>
      <c r="AL186" s="66">
        <v>1.2</v>
      </c>
      <c r="AM186" s="119">
        <v>0</v>
      </c>
      <c r="AN186" s="120">
        <f t="shared" si="37"/>
        <v>109.7</v>
      </c>
      <c r="AO186" s="125">
        <f t="shared" si="38"/>
        <v>6.8562500000000002</v>
      </c>
    </row>
    <row r="187" spans="1:41" x14ac:dyDescent="0.2">
      <c r="A187" s="154" t="s">
        <v>496</v>
      </c>
      <c r="B187" s="50" t="s">
        <v>129</v>
      </c>
      <c r="C187" s="50" t="s">
        <v>126</v>
      </c>
      <c r="D187" s="50">
        <v>8</v>
      </c>
      <c r="E187" s="136" t="s">
        <v>439</v>
      </c>
      <c r="F187" s="52" t="s">
        <v>101</v>
      </c>
      <c r="G187" s="66">
        <v>205</v>
      </c>
      <c r="H187" s="88">
        <f t="shared" si="33"/>
        <v>0</v>
      </c>
      <c r="I187" s="66">
        <f t="shared" si="34"/>
        <v>205</v>
      </c>
      <c r="J187" s="66">
        <v>201</v>
      </c>
      <c r="K187" s="88">
        <f t="shared" si="35"/>
        <v>0</v>
      </c>
      <c r="L187" s="66">
        <v>201</v>
      </c>
      <c r="M187" s="66">
        <v>300</v>
      </c>
      <c r="N187" s="88">
        <f t="shared" si="36"/>
        <v>0</v>
      </c>
      <c r="O187" s="66">
        <v>300</v>
      </c>
      <c r="P187" s="153">
        <v>0.1</v>
      </c>
      <c r="Q187" s="141">
        <v>16</v>
      </c>
      <c r="R187" s="141"/>
      <c r="S187" s="116">
        <v>0</v>
      </c>
      <c r="T187" s="66">
        <v>0</v>
      </c>
      <c r="U187" s="66">
        <v>0</v>
      </c>
      <c r="V187" s="66">
        <v>0</v>
      </c>
      <c r="W187" s="66">
        <v>0</v>
      </c>
      <c r="X187" s="66">
        <v>0</v>
      </c>
      <c r="Y187" s="66">
        <v>0</v>
      </c>
      <c r="Z187" s="116">
        <v>80</v>
      </c>
      <c r="AA187" s="66">
        <v>360</v>
      </c>
      <c r="AB187" s="66">
        <v>2.1</v>
      </c>
      <c r="AC187" s="66">
        <v>17.8</v>
      </c>
      <c r="AD187" s="66">
        <v>45</v>
      </c>
      <c r="AE187" s="66">
        <v>35.6</v>
      </c>
      <c r="AF187" s="66">
        <v>337</v>
      </c>
      <c r="AG187" s="66">
        <v>2.1</v>
      </c>
      <c r="AH187" s="66">
        <v>17.8</v>
      </c>
      <c r="AI187" s="116">
        <v>0</v>
      </c>
      <c r="AJ187" s="66">
        <v>0</v>
      </c>
      <c r="AK187" s="118">
        <v>0</v>
      </c>
      <c r="AL187" s="66">
        <v>1</v>
      </c>
      <c r="AM187" s="119">
        <v>0</v>
      </c>
      <c r="AN187" s="120">
        <f t="shared" si="37"/>
        <v>94.9</v>
      </c>
      <c r="AO187" s="125">
        <f t="shared" si="38"/>
        <v>5.9312500000000004</v>
      </c>
    </row>
    <row r="188" spans="1:41" x14ac:dyDescent="0.2">
      <c r="A188" s="154" t="s">
        <v>497</v>
      </c>
      <c r="B188" s="50" t="s">
        <v>160</v>
      </c>
      <c r="C188" s="50" t="s">
        <v>442</v>
      </c>
      <c r="D188" s="50">
        <v>10</v>
      </c>
      <c r="E188" s="136" t="s">
        <v>454</v>
      </c>
      <c r="F188" s="52" t="s">
        <v>101</v>
      </c>
      <c r="G188" s="66">
        <v>280</v>
      </c>
      <c r="H188" s="88">
        <f t="shared" si="33"/>
        <v>0</v>
      </c>
      <c r="I188" s="66">
        <f t="shared" si="34"/>
        <v>280</v>
      </c>
      <c r="J188" s="66">
        <v>209</v>
      </c>
      <c r="K188" s="88">
        <f t="shared" si="35"/>
        <v>0</v>
      </c>
      <c r="L188" s="66">
        <v>209</v>
      </c>
      <c r="M188" s="66">
        <v>300</v>
      </c>
      <c r="N188" s="88">
        <f t="shared" si="36"/>
        <v>0</v>
      </c>
      <c r="O188" s="66">
        <v>300</v>
      </c>
      <c r="P188" s="153">
        <v>0.09</v>
      </c>
      <c r="Q188" s="141">
        <v>16</v>
      </c>
      <c r="R188" s="141"/>
      <c r="S188" s="116">
        <v>0</v>
      </c>
      <c r="T188" s="66">
        <v>0</v>
      </c>
      <c r="U188" s="66">
        <v>0</v>
      </c>
      <c r="V188" s="66">
        <v>0</v>
      </c>
      <c r="W188" s="66">
        <v>0</v>
      </c>
      <c r="X188" s="66">
        <v>0</v>
      </c>
      <c r="Y188" s="66">
        <v>0</v>
      </c>
      <c r="Z188" s="116">
        <v>0</v>
      </c>
      <c r="AA188" s="66">
        <v>0</v>
      </c>
      <c r="AB188" s="66">
        <v>0</v>
      </c>
      <c r="AC188" s="66">
        <v>0</v>
      </c>
      <c r="AD188" s="66">
        <v>64</v>
      </c>
      <c r="AE188" s="66">
        <v>43.4</v>
      </c>
      <c r="AF188" s="66">
        <v>470</v>
      </c>
      <c r="AG188" s="66">
        <v>2.8</v>
      </c>
      <c r="AH188" s="66">
        <v>30.2</v>
      </c>
      <c r="AI188" s="116">
        <v>0</v>
      </c>
      <c r="AJ188" s="66">
        <v>0</v>
      </c>
      <c r="AK188" s="118">
        <v>0</v>
      </c>
      <c r="AL188" s="66">
        <v>0.9</v>
      </c>
      <c r="AM188" s="119">
        <v>0</v>
      </c>
      <c r="AN188" s="120">
        <f t="shared" si="37"/>
        <v>63.8</v>
      </c>
      <c r="AO188" s="125">
        <f t="shared" si="38"/>
        <v>3.9874999999999998</v>
      </c>
    </row>
    <row r="189" spans="1:41" x14ac:dyDescent="0.2">
      <c r="A189" s="154" t="s">
        <v>498</v>
      </c>
      <c r="B189" s="50" t="s">
        <v>132</v>
      </c>
      <c r="C189" s="50" t="s">
        <v>428</v>
      </c>
      <c r="D189" s="50">
        <v>9</v>
      </c>
      <c r="E189" s="136" t="s">
        <v>454</v>
      </c>
      <c r="F189" s="52" t="s">
        <v>101</v>
      </c>
      <c r="G189" s="66">
        <v>220</v>
      </c>
      <c r="H189" s="88">
        <f t="shared" si="33"/>
        <v>0</v>
      </c>
      <c r="I189" s="66">
        <f t="shared" si="34"/>
        <v>220</v>
      </c>
      <c r="J189" s="66">
        <v>190</v>
      </c>
      <c r="K189" s="88">
        <f t="shared" si="35"/>
        <v>0</v>
      </c>
      <c r="L189" s="66">
        <v>190</v>
      </c>
      <c r="M189" s="66">
        <v>300</v>
      </c>
      <c r="N189" s="88">
        <f t="shared" si="36"/>
        <v>0</v>
      </c>
      <c r="O189" s="66">
        <v>300</v>
      </c>
      <c r="P189" s="153">
        <v>0.06</v>
      </c>
      <c r="Q189" s="141">
        <v>16</v>
      </c>
      <c r="R189" s="141"/>
      <c r="S189" s="116">
        <v>0</v>
      </c>
      <c r="T189" s="66">
        <v>0</v>
      </c>
      <c r="U189" s="66">
        <v>0</v>
      </c>
      <c r="V189" s="66">
        <v>0</v>
      </c>
      <c r="W189" s="66">
        <v>0</v>
      </c>
      <c r="X189" s="66">
        <v>0</v>
      </c>
      <c r="Y189" s="66">
        <v>0</v>
      </c>
      <c r="Z189" s="116">
        <v>0</v>
      </c>
      <c r="AA189" s="66">
        <v>0</v>
      </c>
      <c r="AB189" s="66">
        <v>0</v>
      </c>
      <c r="AC189" s="66">
        <v>0</v>
      </c>
      <c r="AD189" s="66">
        <v>80</v>
      </c>
      <c r="AE189" s="66">
        <v>49.1</v>
      </c>
      <c r="AF189" s="66">
        <v>628</v>
      </c>
      <c r="AG189" s="66">
        <v>3.7</v>
      </c>
      <c r="AH189" s="66">
        <v>32.4</v>
      </c>
      <c r="AI189" s="116">
        <v>0</v>
      </c>
      <c r="AJ189" s="66">
        <v>0</v>
      </c>
      <c r="AK189" s="118">
        <v>0</v>
      </c>
      <c r="AL189" s="66">
        <v>1</v>
      </c>
      <c r="AM189" s="119">
        <v>1</v>
      </c>
      <c r="AN189" s="120">
        <f t="shared" si="37"/>
        <v>83</v>
      </c>
      <c r="AO189" s="125">
        <f t="shared" si="38"/>
        <v>5.1875</v>
      </c>
    </row>
    <row r="190" spans="1:41" x14ac:dyDescent="0.2">
      <c r="A190" s="154" t="s">
        <v>200</v>
      </c>
      <c r="B190" s="50" t="s">
        <v>132</v>
      </c>
      <c r="C190" s="50" t="s">
        <v>440</v>
      </c>
      <c r="D190" s="50">
        <v>9</v>
      </c>
      <c r="E190" s="136"/>
      <c r="F190" s="52" t="s">
        <v>101</v>
      </c>
      <c r="G190" s="66">
        <v>202</v>
      </c>
      <c r="H190" s="88">
        <f t="shared" si="33"/>
        <v>0</v>
      </c>
      <c r="I190" s="66">
        <f t="shared" si="34"/>
        <v>202</v>
      </c>
      <c r="J190" s="66">
        <v>197</v>
      </c>
      <c r="K190" s="88">
        <f t="shared" si="35"/>
        <v>0</v>
      </c>
      <c r="L190" s="66">
        <v>197</v>
      </c>
      <c r="M190" s="66">
        <v>89</v>
      </c>
      <c r="N190" s="88">
        <f t="shared" si="36"/>
        <v>0</v>
      </c>
      <c r="O190" s="66">
        <v>89</v>
      </c>
      <c r="P190" s="153">
        <v>7.0000000000000007E-2</v>
      </c>
      <c r="Q190" s="141">
        <v>16</v>
      </c>
      <c r="R190" s="141"/>
      <c r="S190" s="116">
        <v>0</v>
      </c>
      <c r="T190" s="66">
        <v>0</v>
      </c>
      <c r="U190" s="66">
        <v>0</v>
      </c>
      <c r="V190" s="66">
        <v>0</v>
      </c>
      <c r="W190" s="66">
        <v>0</v>
      </c>
      <c r="X190" s="66">
        <v>0</v>
      </c>
      <c r="Y190" s="66">
        <v>0</v>
      </c>
      <c r="Z190" s="116">
        <v>0</v>
      </c>
      <c r="AA190" s="66">
        <v>0</v>
      </c>
      <c r="AB190" s="66">
        <v>0</v>
      </c>
      <c r="AC190" s="66">
        <v>0</v>
      </c>
      <c r="AD190" s="66">
        <v>81.8</v>
      </c>
      <c r="AE190" s="66">
        <v>48.9</v>
      </c>
      <c r="AF190" s="66">
        <v>656</v>
      </c>
      <c r="AG190" s="66">
        <v>4.0999999999999996</v>
      </c>
      <c r="AH190" s="66">
        <v>32.6</v>
      </c>
      <c r="AI190" s="116">
        <v>0</v>
      </c>
      <c r="AJ190" s="66">
        <v>0</v>
      </c>
      <c r="AK190" s="118">
        <v>0</v>
      </c>
      <c r="AL190" s="66">
        <v>1</v>
      </c>
      <c r="AM190" s="119">
        <v>0</v>
      </c>
      <c r="AN190" s="120">
        <f t="shared" si="37"/>
        <v>90.199999999999989</v>
      </c>
      <c r="AO190" s="125">
        <f t="shared" si="38"/>
        <v>5.6374999999999993</v>
      </c>
    </row>
    <row r="191" spans="1:41" x14ac:dyDescent="0.2">
      <c r="A191" s="154" t="s">
        <v>266</v>
      </c>
      <c r="B191" s="50" t="s">
        <v>158</v>
      </c>
      <c r="C191" s="50" t="s">
        <v>442</v>
      </c>
      <c r="D191" s="50">
        <v>10</v>
      </c>
      <c r="E191" s="136"/>
      <c r="F191" s="52" t="s">
        <v>101</v>
      </c>
      <c r="G191" s="66">
        <v>97</v>
      </c>
      <c r="H191" s="88">
        <f t="shared" si="33"/>
        <v>0</v>
      </c>
      <c r="I191" s="66">
        <f t="shared" si="34"/>
        <v>97</v>
      </c>
      <c r="J191" s="66">
        <v>236</v>
      </c>
      <c r="K191" s="88">
        <f t="shared" si="35"/>
        <v>0</v>
      </c>
      <c r="L191" s="66">
        <v>236</v>
      </c>
      <c r="M191" s="66">
        <v>173</v>
      </c>
      <c r="N191" s="88">
        <f t="shared" si="36"/>
        <v>0</v>
      </c>
      <c r="O191" s="66">
        <v>173</v>
      </c>
      <c r="P191" s="153">
        <v>7.0000000000000007E-2</v>
      </c>
      <c r="Q191" s="141">
        <v>16</v>
      </c>
      <c r="R191" s="141"/>
      <c r="S191" s="116">
        <v>272</v>
      </c>
      <c r="T191" s="66">
        <v>149</v>
      </c>
      <c r="U191" s="66">
        <v>2724</v>
      </c>
      <c r="V191" s="66">
        <v>12.3</v>
      </c>
      <c r="W191" s="66">
        <v>6.1</v>
      </c>
      <c r="X191" s="66">
        <v>20.8</v>
      </c>
      <c r="Y191" s="66">
        <v>152</v>
      </c>
      <c r="Z191" s="116">
        <v>15.9</v>
      </c>
      <c r="AA191" s="66">
        <v>38</v>
      </c>
      <c r="AB191" s="66">
        <v>1.2</v>
      </c>
      <c r="AC191" s="66">
        <v>1.2</v>
      </c>
      <c r="AD191" s="66">
        <v>0</v>
      </c>
      <c r="AE191" s="66">
        <v>0</v>
      </c>
      <c r="AF191" s="66">
        <v>0</v>
      </c>
      <c r="AG191" s="66">
        <v>0</v>
      </c>
      <c r="AH191" s="66">
        <v>0</v>
      </c>
      <c r="AI191" s="116">
        <v>0</v>
      </c>
      <c r="AJ191" s="66">
        <v>0</v>
      </c>
      <c r="AK191" s="118">
        <v>0</v>
      </c>
      <c r="AL191" s="66">
        <v>8.6</v>
      </c>
      <c r="AM191" s="119">
        <v>2.4</v>
      </c>
      <c r="AN191" s="120">
        <f t="shared" si="37"/>
        <v>158.26</v>
      </c>
      <c r="AO191" s="125">
        <f t="shared" si="38"/>
        <v>9.8912499999999994</v>
      </c>
    </row>
    <row r="192" spans="1:41" x14ac:dyDescent="0.2">
      <c r="A192" s="154" t="s">
        <v>383</v>
      </c>
      <c r="B192" s="50" t="s">
        <v>160</v>
      </c>
      <c r="C192" s="50" t="s">
        <v>122</v>
      </c>
      <c r="D192" s="50">
        <v>12</v>
      </c>
      <c r="E192" s="136" t="s">
        <v>439</v>
      </c>
      <c r="F192" s="52" t="s">
        <v>101</v>
      </c>
      <c r="G192" s="66">
        <v>328</v>
      </c>
      <c r="H192" s="88">
        <f t="shared" si="33"/>
        <v>0</v>
      </c>
      <c r="I192" s="66">
        <f t="shared" si="34"/>
        <v>328</v>
      </c>
      <c r="J192" s="66">
        <v>300</v>
      </c>
      <c r="K192" s="88">
        <f t="shared" si="35"/>
        <v>0</v>
      </c>
      <c r="L192" s="66">
        <v>300</v>
      </c>
      <c r="M192" s="66">
        <v>269</v>
      </c>
      <c r="N192" s="88">
        <f t="shared" si="36"/>
        <v>0</v>
      </c>
      <c r="O192" s="66">
        <v>269</v>
      </c>
      <c r="P192" s="153">
        <v>0.02</v>
      </c>
      <c r="Q192" s="141">
        <v>16</v>
      </c>
      <c r="R192" s="141"/>
      <c r="S192" s="116">
        <v>0</v>
      </c>
      <c r="T192" s="66">
        <v>0</v>
      </c>
      <c r="U192" s="66">
        <v>0</v>
      </c>
      <c r="V192" s="66">
        <v>0</v>
      </c>
      <c r="W192" s="66">
        <v>0</v>
      </c>
      <c r="X192" s="66">
        <v>0</v>
      </c>
      <c r="Y192" s="66">
        <v>0</v>
      </c>
      <c r="Z192" s="116">
        <v>0</v>
      </c>
      <c r="AA192" s="66">
        <v>0</v>
      </c>
      <c r="AB192" s="66">
        <v>0</v>
      </c>
      <c r="AC192" s="66">
        <v>0</v>
      </c>
      <c r="AD192" s="66">
        <v>48</v>
      </c>
      <c r="AE192" s="66">
        <v>30.4</v>
      </c>
      <c r="AF192" s="66">
        <v>343</v>
      </c>
      <c r="AG192" s="66">
        <v>2.1</v>
      </c>
      <c r="AH192" s="66">
        <v>22</v>
      </c>
      <c r="AI192" s="116">
        <v>0</v>
      </c>
      <c r="AJ192" s="66">
        <v>0</v>
      </c>
      <c r="AK192" s="118">
        <v>0</v>
      </c>
      <c r="AL192" s="66">
        <v>0</v>
      </c>
      <c r="AM192" s="119">
        <v>0</v>
      </c>
      <c r="AN192" s="120">
        <f t="shared" si="37"/>
        <v>46.9</v>
      </c>
      <c r="AO192" s="125">
        <f t="shared" si="38"/>
        <v>2.9312499999999999</v>
      </c>
    </row>
    <row r="193" spans="1:41" x14ac:dyDescent="0.2">
      <c r="A193" s="154" t="s">
        <v>239</v>
      </c>
      <c r="B193" s="50" t="s">
        <v>132</v>
      </c>
      <c r="C193" s="50" t="s">
        <v>438</v>
      </c>
      <c r="D193" s="50">
        <v>11</v>
      </c>
      <c r="E193" s="136"/>
      <c r="F193" s="52" t="s">
        <v>101</v>
      </c>
      <c r="G193" s="66">
        <v>108</v>
      </c>
      <c r="H193" s="88">
        <f t="shared" si="33"/>
        <v>0</v>
      </c>
      <c r="I193" s="66">
        <f t="shared" si="34"/>
        <v>108</v>
      </c>
      <c r="J193" s="66">
        <v>204</v>
      </c>
      <c r="K193" s="88">
        <f t="shared" si="35"/>
        <v>0</v>
      </c>
      <c r="L193" s="66">
        <v>204</v>
      </c>
      <c r="M193" s="66">
        <v>105</v>
      </c>
      <c r="N193" s="88">
        <f t="shared" si="36"/>
        <v>0</v>
      </c>
      <c r="O193" s="66">
        <v>105</v>
      </c>
      <c r="P193" s="153">
        <v>0.11</v>
      </c>
      <c r="Q193" s="141">
        <v>16</v>
      </c>
      <c r="R193" s="141"/>
      <c r="S193" s="116">
        <v>0</v>
      </c>
      <c r="T193" s="66">
        <v>0</v>
      </c>
      <c r="U193" s="66">
        <v>0</v>
      </c>
      <c r="V193" s="66">
        <v>0</v>
      </c>
      <c r="W193" s="66">
        <v>0</v>
      </c>
      <c r="X193" s="66">
        <v>0</v>
      </c>
      <c r="Y193" s="66">
        <v>0</v>
      </c>
      <c r="Z193" s="116">
        <v>2.5</v>
      </c>
      <c r="AA193" s="66">
        <v>12.4</v>
      </c>
      <c r="AB193" s="66">
        <v>0</v>
      </c>
      <c r="AC193" s="66">
        <v>0</v>
      </c>
      <c r="AD193" s="66">
        <v>104</v>
      </c>
      <c r="AE193" s="66">
        <v>62.2</v>
      </c>
      <c r="AF193" s="66">
        <v>859</v>
      </c>
      <c r="AG193" s="66">
        <v>6.2</v>
      </c>
      <c r="AH193" s="66">
        <v>41.1</v>
      </c>
      <c r="AI193" s="116">
        <v>0</v>
      </c>
      <c r="AJ193" s="66">
        <v>0</v>
      </c>
      <c r="AK193" s="118">
        <v>0</v>
      </c>
      <c r="AL193" s="66">
        <v>1.3</v>
      </c>
      <c r="AM193" s="119">
        <v>1.3</v>
      </c>
      <c r="AN193" s="120">
        <f t="shared" si="37"/>
        <v>121.74000000000001</v>
      </c>
      <c r="AO193" s="125">
        <f t="shared" si="38"/>
        <v>7.6087500000000006</v>
      </c>
    </row>
    <row r="194" spans="1:41" x14ac:dyDescent="0.2">
      <c r="A194" s="154" t="s">
        <v>332</v>
      </c>
      <c r="B194" s="50" t="s">
        <v>160</v>
      </c>
      <c r="C194" s="50" t="s">
        <v>432</v>
      </c>
      <c r="D194" s="50">
        <v>4</v>
      </c>
      <c r="E194" s="136"/>
      <c r="F194" s="52" t="s">
        <v>101</v>
      </c>
      <c r="G194" s="66">
        <v>197</v>
      </c>
      <c r="H194" s="88">
        <f t="shared" si="33"/>
        <v>0</v>
      </c>
      <c r="I194" s="66">
        <f t="shared" si="34"/>
        <v>197</v>
      </c>
      <c r="J194" s="66">
        <v>253</v>
      </c>
      <c r="K194" s="88">
        <f t="shared" si="35"/>
        <v>0</v>
      </c>
      <c r="L194" s="66">
        <v>253</v>
      </c>
      <c r="M194" s="66">
        <v>284</v>
      </c>
      <c r="N194" s="88">
        <f t="shared" si="36"/>
        <v>0</v>
      </c>
      <c r="O194" s="66">
        <v>284</v>
      </c>
      <c r="P194" s="153">
        <v>0.09</v>
      </c>
      <c r="Q194" s="141">
        <v>16</v>
      </c>
      <c r="R194" s="141"/>
      <c r="S194" s="116">
        <v>0</v>
      </c>
      <c r="T194" s="66">
        <v>0</v>
      </c>
      <c r="U194" s="66">
        <v>0</v>
      </c>
      <c r="V194" s="66">
        <v>0</v>
      </c>
      <c r="W194" s="66">
        <v>0</v>
      </c>
      <c r="X194" s="66">
        <v>0</v>
      </c>
      <c r="Y194" s="66">
        <v>0</v>
      </c>
      <c r="Z194" s="116">
        <v>0</v>
      </c>
      <c r="AA194" s="66">
        <v>0</v>
      </c>
      <c r="AB194" s="66">
        <v>0</v>
      </c>
      <c r="AC194" s="66">
        <v>0</v>
      </c>
      <c r="AD194" s="66">
        <v>80.099999999999994</v>
      </c>
      <c r="AE194" s="66">
        <v>50.6</v>
      </c>
      <c r="AF194" s="66">
        <v>636</v>
      </c>
      <c r="AG194" s="66">
        <v>4.5999999999999996</v>
      </c>
      <c r="AH194" s="66">
        <v>35.6</v>
      </c>
      <c r="AI194" s="116">
        <v>0</v>
      </c>
      <c r="AJ194" s="66">
        <v>0</v>
      </c>
      <c r="AK194" s="118">
        <v>0</v>
      </c>
      <c r="AL194" s="66">
        <v>1.2</v>
      </c>
      <c r="AM194" s="119">
        <v>0</v>
      </c>
      <c r="AN194" s="120">
        <f t="shared" si="37"/>
        <v>91.2</v>
      </c>
      <c r="AO194" s="125">
        <f t="shared" si="38"/>
        <v>5.7</v>
      </c>
    </row>
    <row r="195" spans="1:41" x14ac:dyDescent="0.2">
      <c r="A195" s="154" t="s">
        <v>373</v>
      </c>
      <c r="B195" s="50" t="s">
        <v>129</v>
      </c>
      <c r="C195" s="50" t="s">
        <v>440</v>
      </c>
      <c r="D195" s="50">
        <v>9</v>
      </c>
      <c r="E195" s="136" t="s">
        <v>454</v>
      </c>
      <c r="F195" s="52"/>
      <c r="G195" s="66">
        <v>365</v>
      </c>
      <c r="H195" s="88"/>
      <c r="I195" s="66"/>
      <c r="J195" s="66">
        <v>241</v>
      </c>
      <c r="K195" s="88"/>
      <c r="L195" s="66">
        <v>241</v>
      </c>
      <c r="M195" s="66">
        <v>300</v>
      </c>
      <c r="N195" s="88"/>
      <c r="O195" s="66">
        <v>300</v>
      </c>
      <c r="P195" s="74">
        <v>0.02</v>
      </c>
      <c r="Q195" s="141">
        <v>16</v>
      </c>
      <c r="R195" s="141"/>
      <c r="S195" s="116">
        <v>0</v>
      </c>
      <c r="T195" s="66">
        <v>0</v>
      </c>
      <c r="U195" s="66">
        <v>0</v>
      </c>
      <c r="V195" s="66">
        <v>0</v>
      </c>
      <c r="W195" s="66">
        <v>0</v>
      </c>
      <c r="X195" s="66">
        <v>0</v>
      </c>
      <c r="Y195" s="66">
        <v>0</v>
      </c>
      <c r="Z195" s="116">
        <v>48</v>
      </c>
      <c r="AA195" s="66">
        <v>219</v>
      </c>
      <c r="AB195" s="66">
        <v>1.4</v>
      </c>
      <c r="AC195" s="66">
        <v>11.2</v>
      </c>
      <c r="AD195" s="66">
        <v>9.8000000000000007</v>
      </c>
      <c r="AE195" s="66">
        <v>7.7</v>
      </c>
      <c r="AF195" s="66">
        <v>46.9</v>
      </c>
      <c r="AG195" s="66">
        <v>0.7</v>
      </c>
      <c r="AH195" s="66">
        <v>4.2</v>
      </c>
      <c r="AI195" s="116">
        <v>0</v>
      </c>
      <c r="AJ195" s="66">
        <v>0</v>
      </c>
      <c r="AK195" s="118">
        <v>0</v>
      </c>
      <c r="AL195" s="66">
        <v>0</v>
      </c>
      <c r="AM195" s="119">
        <v>0</v>
      </c>
      <c r="AN195" s="120">
        <f t="shared" si="37"/>
        <v>39.19</v>
      </c>
      <c r="AO195" s="125">
        <f t="shared" si="38"/>
        <v>2.4493749999999999</v>
      </c>
    </row>
    <row r="196" spans="1:41" x14ac:dyDescent="0.2">
      <c r="A196" s="154" t="s">
        <v>281</v>
      </c>
      <c r="B196" s="50" t="s">
        <v>132</v>
      </c>
      <c r="C196" s="50" t="s">
        <v>434</v>
      </c>
      <c r="D196" s="50">
        <v>8</v>
      </c>
      <c r="E196" s="136" t="s">
        <v>439</v>
      </c>
      <c r="F196" s="52" t="s">
        <v>101</v>
      </c>
      <c r="G196" s="66">
        <v>276</v>
      </c>
      <c r="H196" s="88">
        <f t="shared" ref="H196:H217" si="39">I196-G196</f>
        <v>0</v>
      </c>
      <c r="I196" s="66">
        <f t="shared" ref="I196:I217" si="40">G196</f>
        <v>276</v>
      </c>
      <c r="J196" s="66">
        <v>222</v>
      </c>
      <c r="K196" s="88">
        <f t="shared" ref="K196:K217" si="41">L196-J196</f>
        <v>0</v>
      </c>
      <c r="L196" s="66">
        <v>222</v>
      </c>
      <c r="M196" s="66">
        <v>134</v>
      </c>
      <c r="N196" s="88">
        <f t="shared" ref="N196:N217" si="42">O196-M196</f>
        <v>0</v>
      </c>
      <c r="O196" s="66">
        <v>134</v>
      </c>
      <c r="P196" s="153">
        <v>7.0000000000000007E-2</v>
      </c>
      <c r="Q196" s="141">
        <v>16</v>
      </c>
      <c r="R196" s="141"/>
      <c r="S196" s="116">
        <v>0</v>
      </c>
      <c r="T196" s="66">
        <v>0</v>
      </c>
      <c r="U196" s="66">
        <v>0</v>
      </c>
      <c r="V196" s="66">
        <v>0</v>
      </c>
      <c r="W196" s="66">
        <v>0</v>
      </c>
      <c r="X196" s="66">
        <v>0</v>
      </c>
      <c r="Y196" s="66">
        <v>0</v>
      </c>
      <c r="Z196" s="116">
        <v>0</v>
      </c>
      <c r="AA196" s="66">
        <v>0</v>
      </c>
      <c r="AB196" s="66">
        <v>0</v>
      </c>
      <c r="AC196" s="66">
        <v>0</v>
      </c>
      <c r="AD196" s="66">
        <v>80</v>
      </c>
      <c r="AE196" s="66">
        <v>49.9</v>
      </c>
      <c r="AF196" s="66">
        <v>576</v>
      </c>
      <c r="AG196" s="66">
        <v>0.7</v>
      </c>
      <c r="AH196" s="66">
        <v>33.5</v>
      </c>
      <c r="AI196" s="116">
        <v>0</v>
      </c>
      <c r="AJ196" s="66">
        <v>0</v>
      </c>
      <c r="AK196" s="118">
        <v>0</v>
      </c>
      <c r="AL196" s="66">
        <v>0.7</v>
      </c>
      <c r="AM196" s="119">
        <v>0</v>
      </c>
      <c r="AN196" s="120">
        <f t="shared" si="37"/>
        <v>61.8</v>
      </c>
      <c r="AO196" s="125">
        <f t="shared" si="38"/>
        <v>3.8624999999999998</v>
      </c>
    </row>
    <row r="197" spans="1:41" x14ac:dyDescent="0.2">
      <c r="A197" s="154" t="s">
        <v>500</v>
      </c>
      <c r="B197" s="50" t="s">
        <v>160</v>
      </c>
      <c r="C197" s="50" t="s">
        <v>447</v>
      </c>
      <c r="D197" s="50">
        <v>5</v>
      </c>
      <c r="E197" s="136" t="s">
        <v>439</v>
      </c>
      <c r="F197" s="52" t="s">
        <v>101</v>
      </c>
      <c r="G197" s="66">
        <v>352</v>
      </c>
      <c r="H197" s="88">
        <f t="shared" si="39"/>
        <v>0</v>
      </c>
      <c r="I197" s="66">
        <f t="shared" si="40"/>
        <v>352</v>
      </c>
      <c r="J197" s="66">
        <v>292</v>
      </c>
      <c r="K197" s="88">
        <f t="shared" si="41"/>
        <v>0</v>
      </c>
      <c r="L197" s="66">
        <v>292</v>
      </c>
      <c r="M197" s="66">
        <v>300</v>
      </c>
      <c r="N197" s="88">
        <f t="shared" si="42"/>
        <v>0</v>
      </c>
      <c r="O197" s="66">
        <v>300</v>
      </c>
      <c r="P197" s="153">
        <v>0.02</v>
      </c>
      <c r="Q197" s="141">
        <v>16</v>
      </c>
      <c r="R197" s="141"/>
      <c r="S197" s="116">
        <v>0</v>
      </c>
      <c r="T197" s="66">
        <v>0</v>
      </c>
      <c r="U197" s="66">
        <v>0</v>
      </c>
      <c r="V197" s="66">
        <v>0</v>
      </c>
      <c r="W197" s="66">
        <v>0</v>
      </c>
      <c r="X197" s="66">
        <v>0</v>
      </c>
      <c r="Y197" s="66">
        <v>0</v>
      </c>
      <c r="Z197" s="116">
        <v>0</v>
      </c>
      <c r="AA197" s="66">
        <v>0</v>
      </c>
      <c r="AB197" s="66">
        <v>0</v>
      </c>
      <c r="AC197" s="66">
        <v>0</v>
      </c>
      <c r="AD197" s="66">
        <v>32</v>
      </c>
      <c r="AE197" s="66">
        <v>21.4</v>
      </c>
      <c r="AF197" s="66">
        <v>242</v>
      </c>
      <c r="AG197" s="66">
        <v>2.4</v>
      </c>
      <c r="AH197" s="66">
        <v>14.8</v>
      </c>
      <c r="AI197" s="116">
        <v>0</v>
      </c>
      <c r="AJ197" s="66">
        <v>0</v>
      </c>
      <c r="AK197" s="118">
        <v>0</v>
      </c>
      <c r="AL197" s="66">
        <v>0</v>
      </c>
      <c r="AM197" s="119">
        <v>0</v>
      </c>
      <c r="AN197" s="120">
        <f t="shared" si="37"/>
        <v>38.599999999999994</v>
      </c>
      <c r="AO197" s="125">
        <f t="shared" si="38"/>
        <v>2.4124999999999996</v>
      </c>
    </row>
    <row r="198" spans="1:41" x14ac:dyDescent="0.2">
      <c r="A198" s="154" t="s">
        <v>212</v>
      </c>
      <c r="B198" s="50" t="s">
        <v>129</v>
      </c>
      <c r="C198" s="50" t="s">
        <v>441</v>
      </c>
      <c r="D198" s="50">
        <v>7</v>
      </c>
      <c r="E198" s="136"/>
      <c r="F198" s="52" t="s">
        <v>101</v>
      </c>
      <c r="G198" s="66">
        <v>312</v>
      </c>
      <c r="H198" s="88">
        <f t="shared" si="39"/>
        <v>0</v>
      </c>
      <c r="I198" s="66">
        <f t="shared" si="40"/>
        <v>312</v>
      </c>
      <c r="J198" s="66">
        <v>166</v>
      </c>
      <c r="K198" s="88">
        <f t="shared" si="41"/>
        <v>0</v>
      </c>
      <c r="L198" s="66">
        <v>166</v>
      </c>
      <c r="M198" s="66">
        <v>84</v>
      </c>
      <c r="N198" s="88">
        <f t="shared" si="42"/>
        <v>0</v>
      </c>
      <c r="O198" s="66">
        <v>84</v>
      </c>
      <c r="P198" s="153">
        <v>0.13</v>
      </c>
      <c r="Q198" s="141">
        <v>16</v>
      </c>
      <c r="R198" s="141"/>
      <c r="S198" s="116">
        <v>0</v>
      </c>
      <c r="T198" s="66">
        <v>0</v>
      </c>
      <c r="U198" s="66">
        <v>0</v>
      </c>
      <c r="V198" s="66">
        <v>0</v>
      </c>
      <c r="W198" s="66">
        <v>0</v>
      </c>
      <c r="X198" s="66">
        <v>0</v>
      </c>
      <c r="Y198" s="66">
        <v>0</v>
      </c>
      <c r="Z198" s="116">
        <v>112</v>
      </c>
      <c r="AA198" s="66">
        <v>459</v>
      </c>
      <c r="AB198" s="66">
        <v>1.8</v>
      </c>
      <c r="AC198" s="66">
        <v>22.8</v>
      </c>
      <c r="AD198" s="66">
        <v>15.8</v>
      </c>
      <c r="AE198" s="66">
        <v>13.2</v>
      </c>
      <c r="AF198" s="66">
        <v>88.6</v>
      </c>
      <c r="AG198" s="66">
        <v>0</v>
      </c>
      <c r="AH198" s="66">
        <v>7</v>
      </c>
      <c r="AI198" s="116">
        <v>0</v>
      </c>
      <c r="AJ198" s="66">
        <v>0</v>
      </c>
      <c r="AK198" s="118">
        <v>0</v>
      </c>
      <c r="AL198" s="66">
        <v>0.9</v>
      </c>
      <c r="AM198" s="119">
        <v>0</v>
      </c>
      <c r="AN198" s="120">
        <f t="shared" si="37"/>
        <v>65.56</v>
      </c>
      <c r="AO198" s="125">
        <f t="shared" si="38"/>
        <v>4.0975000000000001</v>
      </c>
    </row>
    <row r="199" spans="1:41" x14ac:dyDescent="0.2">
      <c r="A199" s="154" t="s">
        <v>501</v>
      </c>
      <c r="B199" s="50" t="s">
        <v>158</v>
      </c>
      <c r="C199" s="50" t="s">
        <v>451</v>
      </c>
      <c r="D199" s="50">
        <v>11</v>
      </c>
      <c r="E199" s="136"/>
      <c r="F199" s="52" t="s">
        <v>101</v>
      </c>
      <c r="G199" s="66">
        <v>165</v>
      </c>
      <c r="H199" s="88">
        <f t="shared" si="39"/>
        <v>0</v>
      </c>
      <c r="I199" s="66">
        <f t="shared" si="40"/>
        <v>165</v>
      </c>
      <c r="J199" s="66">
        <v>277</v>
      </c>
      <c r="K199" s="88">
        <f t="shared" si="41"/>
        <v>0</v>
      </c>
      <c r="L199" s="66">
        <v>277</v>
      </c>
      <c r="M199" s="66">
        <v>300</v>
      </c>
      <c r="N199" s="88">
        <f t="shared" si="42"/>
        <v>0</v>
      </c>
      <c r="O199" s="66">
        <v>300</v>
      </c>
      <c r="P199" s="153">
        <v>0.14000000000000001</v>
      </c>
      <c r="Q199" s="141">
        <v>16</v>
      </c>
      <c r="R199" s="141"/>
      <c r="S199" s="116">
        <v>199</v>
      </c>
      <c r="T199" s="66">
        <v>130</v>
      </c>
      <c r="U199" s="66">
        <v>2314</v>
      </c>
      <c r="V199" s="66">
        <v>10</v>
      </c>
      <c r="W199" s="66">
        <v>7.3</v>
      </c>
      <c r="X199" s="66">
        <v>16.600000000000001</v>
      </c>
      <c r="Y199" s="66">
        <v>114</v>
      </c>
      <c r="Z199" s="116">
        <v>6</v>
      </c>
      <c r="AA199" s="66">
        <v>29</v>
      </c>
      <c r="AB199" s="66">
        <v>0</v>
      </c>
      <c r="AC199" s="66">
        <v>2</v>
      </c>
      <c r="AD199" s="66">
        <v>0</v>
      </c>
      <c r="AE199" s="66">
        <v>0</v>
      </c>
      <c r="AF199" s="66">
        <v>0</v>
      </c>
      <c r="AG199" s="66">
        <v>0</v>
      </c>
      <c r="AH199" s="66">
        <v>0</v>
      </c>
      <c r="AI199" s="116">
        <v>0</v>
      </c>
      <c r="AJ199" s="66">
        <v>0</v>
      </c>
      <c r="AK199" s="118">
        <v>0</v>
      </c>
      <c r="AL199" s="66">
        <v>0</v>
      </c>
      <c r="AM199" s="119">
        <v>0</v>
      </c>
      <c r="AN199" s="120">
        <f t="shared" si="37"/>
        <v>128.16</v>
      </c>
      <c r="AO199" s="125">
        <f t="shared" si="38"/>
        <v>8.01</v>
      </c>
    </row>
    <row r="200" spans="1:41" x14ac:dyDescent="0.2">
      <c r="A200" s="154" t="s">
        <v>312</v>
      </c>
      <c r="B200" s="50" t="s">
        <v>158</v>
      </c>
      <c r="C200" s="50" t="s">
        <v>12</v>
      </c>
      <c r="D200" s="50">
        <v>11</v>
      </c>
      <c r="E200" s="136" t="s">
        <v>439</v>
      </c>
      <c r="F200" s="52" t="s">
        <v>101</v>
      </c>
      <c r="G200" s="66">
        <v>233</v>
      </c>
      <c r="H200" s="88">
        <f t="shared" si="39"/>
        <v>0</v>
      </c>
      <c r="I200" s="66">
        <f t="shared" si="40"/>
        <v>233</v>
      </c>
      <c r="J200" s="66">
        <v>284</v>
      </c>
      <c r="K200" s="88">
        <f t="shared" si="41"/>
        <v>0</v>
      </c>
      <c r="L200" s="66">
        <v>284</v>
      </c>
      <c r="M200" s="66">
        <v>300</v>
      </c>
      <c r="N200" s="88">
        <f t="shared" si="42"/>
        <v>0</v>
      </c>
      <c r="O200" s="66">
        <v>300</v>
      </c>
      <c r="P200" s="153">
        <v>0.03</v>
      </c>
      <c r="Q200" s="141">
        <v>16</v>
      </c>
      <c r="R200" s="141"/>
      <c r="S200" s="116">
        <v>142</v>
      </c>
      <c r="T200" s="66">
        <v>106</v>
      </c>
      <c r="U200" s="66">
        <v>1664</v>
      </c>
      <c r="V200" s="66">
        <v>8.6</v>
      </c>
      <c r="W200" s="66">
        <v>5.9</v>
      </c>
      <c r="X200" s="66">
        <v>11.9</v>
      </c>
      <c r="Y200" s="66">
        <v>86.2</v>
      </c>
      <c r="Z200" s="116">
        <v>11.5</v>
      </c>
      <c r="AA200" s="66">
        <v>58.9</v>
      </c>
      <c r="AB200" s="66">
        <v>1.4</v>
      </c>
      <c r="AC200" s="66">
        <v>4.3</v>
      </c>
      <c r="AD200" s="66">
        <v>0</v>
      </c>
      <c r="AE200" s="66">
        <v>0</v>
      </c>
      <c r="AF200" s="66">
        <v>0</v>
      </c>
      <c r="AG200" s="66">
        <v>0</v>
      </c>
      <c r="AH200" s="66">
        <v>0</v>
      </c>
      <c r="AI200" s="116">
        <v>0</v>
      </c>
      <c r="AJ200" s="66">
        <v>0</v>
      </c>
      <c r="AK200" s="118">
        <v>0</v>
      </c>
      <c r="AL200" s="66">
        <v>7.4</v>
      </c>
      <c r="AM200" s="119">
        <v>3</v>
      </c>
      <c r="AN200" s="120">
        <f t="shared" si="37"/>
        <v>103.35</v>
      </c>
      <c r="AO200" s="125">
        <f t="shared" si="38"/>
        <v>6.4593749999999996</v>
      </c>
    </row>
    <row r="201" spans="1:41" x14ac:dyDescent="0.2">
      <c r="A201" s="154" t="s">
        <v>502</v>
      </c>
      <c r="B201" s="50" t="s">
        <v>160</v>
      </c>
      <c r="C201" s="50" t="s">
        <v>449</v>
      </c>
      <c r="D201" s="50">
        <v>10</v>
      </c>
      <c r="E201" s="136"/>
      <c r="F201" s="52" t="s">
        <v>101</v>
      </c>
      <c r="G201" s="66">
        <v>345</v>
      </c>
      <c r="H201" s="88">
        <f t="shared" si="39"/>
        <v>0</v>
      </c>
      <c r="I201" s="66">
        <f t="shared" si="40"/>
        <v>345</v>
      </c>
      <c r="J201" s="66">
        <v>293</v>
      </c>
      <c r="K201" s="88">
        <f t="shared" si="41"/>
        <v>0</v>
      </c>
      <c r="L201" s="66">
        <v>293</v>
      </c>
      <c r="M201" s="66">
        <v>300</v>
      </c>
      <c r="N201" s="88">
        <f t="shared" si="42"/>
        <v>0</v>
      </c>
      <c r="O201" s="66">
        <v>300</v>
      </c>
      <c r="P201" s="153">
        <v>0.01</v>
      </c>
      <c r="Q201" s="141">
        <v>16</v>
      </c>
      <c r="R201" s="141"/>
      <c r="S201" s="116">
        <v>0</v>
      </c>
      <c r="T201" s="66">
        <v>0</v>
      </c>
      <c r="U201" s="66">
        <v>0</v>
      </c>
      <c r="V201" s="66">
        <v>0</v>
      </c>
      <c r="W201" s="66">
        <v>0</v>
      </c>
      <c r="X201" s="66">
        <v>0</v>
      </c>
      <c r="Y201" s="66">
        <v>0</v>
      </c>
      <c r="Z201" s="116">
        <v>0</v>
      </c>
      <c r="AA201" s="66">
        <v>0</v>
      </c>
      <c r="AB201" s="66">
        <v>0</v>
      </c>
      <c r="AC201" s="66">
        <v>0</v>
      </c>
      <c r="AD201" s="66">
        <v>48</v>
      </c>
      <c r="AE201" s="66">
        <v>29.3</v>
      </c>
      <c r="AF201" s="66">
        <v>325</v>
      </c>
      <c r="AG201" s="66">
        <v>1</v>
      </c>
      <c r="AH201" s="66">
        <v>20.9</v>
      </c>
      <c r="AI201" s="116">
        <v>0</v>
      </c>
      <c r="AJ201" s="66">
        <v>0</v>
      </c>
      <c r="AK201" s="118">
        <v>0</v>
      </c>
      <c r="AL201" s="66">
        <v>0</v>
      </c>
      <c r="AM201" s="119">
        <v>0</v>
      </c>
      <c r="AN201" s="120">
        <f t="shared" si="37"/>
        <v>38.5</v>
      </c>
      <c r="AO201" s="125">
        <f t="shared" si="38"/>
        <v>2.40625</v>
      </c>
    </row>
    <row r="202" spans="1:41" x14ac:dyDescent="0.2">
      <c r="A202" s="154" t="s">
        <v>283</v>
      </c>
      <c r="B202" s="50" t="s">
        <v>158</v>
      </c>
      <c r="C202" s="50" t="s">
        <v>443</v>
      </c>
      <c r="D202" s="50">
        <v>9</v>
      </c>
      <c r="E202" s="136"/>
      <c r="F202" s="52" t="s">
        <v>101</v>
      </c>
      <c r="G202" s="66">
        <v>229</v>
      </c>
      <c r="H202" s="88">
        <f t="shared" si="39"/>
        <v>0</v>
      </c>
      <c r="I202" s="66">
        <f t="shared" si="40"/>
        <v>229</v>
      </c>
      <c r="J202" s="66">
        <v>248</v>
      </c>
      <c r="K202" s="88">
        <f t="shared" si="41"/>
        <v>0</v>
      </c>
      <c r="L202" s="66">
        <v>248</v>
      </c>
      <c r="M202" s="66">
        <v>174</v>
      </c>
      <c r="N202" s="88">
        <f t="shared" si="42"/>
        <v>0</v>
      </c>
      <c r="O202" s="66">
        <v>174</v>
      </c>
      <c r="P202" s="153">
        <v>0.05</v>
      </c>
      <c r="Q202" s="141">
        <v>16</v>
      </c>
      <c r="R202" s="141"/>
      <c r="S202" s="116">
        <v>178</v>
      </c>
      <c r="T202" s="66">
        <v>99</v>
      </c>
      <c r="U202" s="66">
        <v>1919</v>
      </c>
      <c r="V202" s="66">
        <v>8.4</v>
      </c>
      <c r="W202" s="66">
        <v>4.3</v>
      </c>
      <c r="X202" s="66">
        <v>14.1</v>
      </c>
      <c r="Y202" s="66">
        <v>96.3</v>
      </c>
      <c r="Z202" s="116">
        <v>2.1</v>
      </c>
      <c r="AA202" s="66">
        <v>6.3</v>
      </c>
      <c r="AB202" s="66">
        <v>0</v>
      </c>
      <c r="AC202" s="66">
        <v>0</v>
      </c>
      <c r="AD202" s="66">
        <v>0</v>
      </c>
      <c r="AE202" s="66">
        <v>0</v>
      </c>
      <c r="AF202" s="66">
        <v>0</v>
      </c>
      <c r="AG202" s="66">
        <v>0</v>
      </c>
      <c r="AH202" s="66">
        <v>0</v>
      </c>
      <c r="AI202" s="116">
        <v>0</v>
      </c>
      <c r="AJ202" s="66">
        <v>0</v>
      </c>
      <c r="AK202" s="118">
        <v>0</v>
      </c>
      <c r="AL202" s="66">
        <v>3.3</v>
      </c>
      <c r="AM202" s="119">
        <v>1.1000000000000001</v>
      </c>
      <c r="AN202" s="120">
        <f t="shared" ref="AN202:AN233" si="43">IFERROR($S202*$S$2+$T202*$T$2+IF($U$2=0,0,$U202/$U$2)+$V202*$V$2+$W202*$W$2+$X202*$X$2+$Z202*$Z$2+IF($AA$2=0,0,$AA202/$AA$2)+$AB$2*$AB202+$AE202*$AE$2+IF($AF$2=0,0,$AF202/$AF$2)+$AG202*$AG$2+IF($AI$2=0,0,$AI202/$AI$2)+$AJ202*$AJ$2+$AK202*$AK$2+$AL202*$AL$2+$AM202*$AM$2,0)</f>
        <v>104.49000000000001</v>
      </c>
      <c r="AO202" s="125">
        <f t="shared" ref="AO202:AO233" si="44">IFERROR($AN202/$Q202,"-")</f>
        <v>6.5306250000000006</v>
      </c>
    </row>
    <row r="203" spans="1:41" x14ac:dyDescent="0.2">
      <c r="A203" s="154" t="s">
        <v>503</v>
      </c>
      <c r="B203" s="50" t="s">
        <v>158</v>
      </c>
      <c r="C203" s="50" t="s">
        <v>12</v>
      </c>
      <c r="D203" s="50">
        <v>11</v>
      </c>
      <c r="E203" s="136"/>
      <c r="F203" s="52" t="s">
        <v>101</v>
      </c>
      <c r="G203" s="66">
        <v>203</v>
      </c>
      <c r="H203" s="88">
        <f t="shared" si="39"/>
        <v>0</v>
      </c>
      <c r="I203" s="66">
        <f t="shared" si="40"/>
        <v>203</v>
      </c>
      <c r="J203" s="66">
        <v>273</v>
      </c>
      <c r="K203" s="88">
        <f t="shared" si="41"/>
        <v>0</v>
      </c>
      <c r="L203" s="66">
        <v>273</v>
      </c>
      <c r="M203" s="66">
        <v>300</v>
      </c>
      <c r="N203" s="88">
        <f t="shared" si="42"/>
        <v>0</v>
      </c>
      <c r="O203" s="66">
        <v>300</v>
      </c>
      <c r="P203" s="153">
        <v>7.0000000000000007E-2</v>
      </c>
      <c r="Q203" s="141">
        <v>16</v>
      </c>
      <c r="R203" s="141"/>
      <c r="S203" s="116">
        <v>184</v>
      </c>
      <c r="T203" s="66">
        <v>120</v>
      </c>
      <c r="U203" s="66">
        <v>1899</v>
      </c>
      <c r="V203" s="66">
        <v>10.3</v>
      </c>
      <c r="W203" s="66">
        <v>7.9</v>
      </c>
      <c r="X203" s="66">
        <v>15</v>
      </c>
      <c r="Y203" s="66">
        <v>106</v>
      </c>
      <c r="Z203" s="116">
        <v>11.1</v>
      </c>
      <c r="AA203" s="66">
        <v>52.9</v>
      </c>
      <c r="AB203" s="66">
        <v>0</v>
      </c>
      <c r="AC203" s="66">
        <v>4.3</v>
      </c>
      <c r="AD203" s="66">
        <v>0</v>
      </c>
      <c r="AE203" s="66">
        <v>0</v>
      </c>
      <c r="AF203" s="66">
        <v>0</v>
      </c>
      <c r="AG203" s="66">
        <v>0</v>
      </c>
      <c r="AH203" s="66">
        <v>0</v>
      </c>
      <c r="AI203" s="116">
        <v>0</v>
      </c>
      <c r="AJ203" s="66">
        <v>0</v>
      </c>
      <c r="AK203" s="118">
        <v>0</v>
      </c>
      <c r="AL203" s="66">
        <v>0</v>
      </c>
      <c r="AM203" s="119">
        <v>0</v>
      </c>
      <c r="AN203" s="120">
        <f t="shared" si="43"/>
        <v>114.55</v>
      </c>
      <c r="AO203" s="125">
        <f t="shared" si="44"/>
        <v>7.1593749999999998</v>
      </c>
    </row>
    <row r="204" spans="1:41" x14ac:dyDescent="0.2">
      <c r="A204" s="154" t="s">
        <v>504</v>
      </c>
      <c r="B204" s="50" t="s">
        <v>158</v>
      </c>
      <c r="C204" s="50" t="s">
        <v>438</v>
      </c>
      <c r="D204" s="50">
        <v>11</v>
      </c>
      <c r="E204" s="136"/>
      <c r="F204" s="52" t="s">
        <v>101</v>
      </c>
      <c r="G204" s="66">
        <v>209</v>
      </c>
      <c r="H204" s="88">
        <f t="shared" si="39"/>
        <v>0</v>
      </c>
      <c r="I204" s="66">
        <f t="shared" si="40"/>
        <v>209</v>
      </c>
      <c r="J204" s="66">
        <v>212</v>
      </c>
      <c r="K204" s="88">
        <f t="shared" si="41"/>
        <v>0</v>
      </c>
      <c r="L204" s="66">
        <v>212</v>
      </c>
      <c r="M204" s="66">
        <v>272</v>
      </c>
      <c r="N204" s="88">
        <f t="shared" si="42"/>
        <v>0</v>
      </c>
      <c r="O204" s="66">
        <v>272</v>
      </c>
      <c r="P204" s="153">
        <v>0.04</v>
      </c>
      <c r="Q204" s="141">
        <v>16</v>
      </c>
      <c r="R204" s="141"/>
      <c r="S204" s="116">
        <v>199</v>
      </c>
      <c r="T204" s="66">
        <v>153</v>
      </c>
      <c r="U204" s="66">
        <v>2090</v>
      </c>
      <c r="V204" s="66">
        <v>8.1</v>
      </c>
      <c r="W204" s="66">
        <v>8.4</v>
      </c>
      <c r="X204" s="66">
        <v>16.8</v>
      </c>
      <c r="Y204" s="66">
        <v>123</v>
      </c>
      <c r="Z204" s="116">
        <v>7.2</v>
      </c>
      <c r="AA204" s="66">
        <v>33.4</v>
      </c>
      <c r="AB204" s="66">
        <v>0</v>
      </c>
      <c r="AC204" s="66">
        <v>2.7</v>
      </c>
      <c r="AD204" s="66">
        <v>0</v>
      </c>
      <c r="AE204" s="66">
        <v>0</v>
      </c>
      <c r="AF204" s="66">
        <v>0</v>
      </c>
      <c r="AG204" s="66">
        <v>0</v>
      </c>
      <c r="AH204" s="66">
        <v>0</v>
      </c>
      <c r="AI204" s="116">
        <v>0</v>
      </c>
      <c r="AJ204" s="66">
        <v>0</v>
      </c>
      <c r="AK204" s="118">
        <v>0</v>
      </c>
      <c r="AL204" s="66">
        <v>0</v>
      </c>
      <c r="AM204" s="119">
        <v>0</v>
      </c>
      <c r="AN204" s="120">
        <f t="shared" si="43"/>
        <v>110.94</v>
      </c>
      <c r="AO204" s="125">
        <f t="shared" si="44"/>
        <v>6.9337499999999999</v>
      </c>
    </row>
    <row r="205" spans="1:41" x14ac:dyDescent="0.2">
      <c r="A205" s="154" t="s">
        <v>505</v>
      </c>
      <c r="B205" s="50" t="s">
        <v>129</v>
      </c>
      <c r="C205" s="50" t="s">
        <v>428</v>
      </c>
      <c r="D205" s="50">
        <v>9</v>
      </c>
      <c r="E205" s="136"/>
      <c r="F205" s="52" t="s">
        <v>101</v>
      </c>
      <c r="G205" s="66">
        <v>316</v>
      </c>
      <c r="H205" s="88">
        <f t="shared" si="39"/>
        <v>0</v>
      </c>
      <c r="I205" s="66">
        <f t="shared" si="40"/>
        <v>316</v>
      </c>
      <c r="J205" s="66">
        <v>167</v>
      </c>
      <c r="K205" s="88">
        <f t="shared" si="41"/>
        <v>0</v>
      </c>
      <c r="L205" s="66">
        <v>167</v>
      </c>
      <c r="M205" s="66">
        <v>300</v>
      </c>
      <c r="N205" s="88">
        <f t="shared" si="42"/>
        <v>0</v>
      </c>
      <c r="O205" s="66">
        <v>300</v>
      </c>
      <c r="P205" s="153">
        <v>0.14000000000000001</v>
      </c>
      <c r="Q205" s="141">
        <v>16</v>
      </c>
      <c r="R205" s="141"/>
      <c r="S205" s="116">
        <v>0</v>
      </c>
      <c r="T205" s="66">
        <v>0</v>
      </c>
      <c r="U205" s="66">
        <v>0</v>
      </c>
      <c r="V205" s="66">
        <v>0</v>
      </c>
      <c r="W205" s="66">
        <v>0</v>
      </c>
      <c r="X205" s="66">
        <v>0</v>
      </c>
      <c r="Y205" s="66">
        <v>0</v>
      </c>
      <c r="Z205" s="116">
        <v>51.2</v>
      </c>
      <c r="AA205" s="66">
        <v>211</v>
      </c>
      <c r="AB205" s="66">
        <v>0.7</v>
      </c>
      <c r="AC205" s="66">
        <v>11.7</v>
      </c>
      <c r="AD205" s="66">
        <v>37</v>
      </c>
      <c r="AE205" s="66">
        <v>30.2</v>
      </c>
      <c r="AF205" s="66">
        <v>252</v>
      </c>
      <c r="AG205" s="66">
        <v>0.7</v>
      </c>
      <c r="AH205" s="66">
        <v>15.8</v>
      </c>
      <c r="AI205" s="116">
        <v>324</v>
      </c>
      <c r="AJ205" s="66">
        <v>0</v>
      </c>
      <c r="AK205" s="118">
        <v>0</v>
      </c>
      <c r="AL205" s="66">
        <v>0</v>
      </c>
      <c r="AM205" s="119">
        <v>0</v>
      </c>
      <c r="AN205" s="120">
        <f t="shared" si="43"/>
        <v>54.7</v>
      </c>
      <c r="AO205" s="125">
        <f t="shared" si="44"/>
        <v>3.4187500000000002</v>
      </c>
    </row>
    <row r="206" spans="1:41" x14ac:dyDescent="0.2">
      <c r="A206" s="154" t="s">
        <v>241</v>
      </c>
      <c r="B206" s="50" t="s">
        <v>132</v>
      </c>
      <c r="C206" s="50" t="s">
        <v>12</v>
      </c>
      <c r="D206" s="50">
        <v>11</v>
      </c>
      <c r="E206" s="136" t="s">
        <v>439</v>
      </c>
      <c r="F206" s="52" t="s">
        <v>101</v>
      </c>
      <c r="G206" s="66">
        <v>239</v>
      </c>
      <c r="H206" s="88">
        <f t="shared" si="39"/>
        <v>0</v>
      </c>
      <c r="I206" s="66">
        <f t="shared" si="40"/>
        <v>239</v>
      </c>
      <c r="J206" s="66">
        <v>192</v>
      </c>
      <c r="K206" s="88">
        <f t="shared" si="41"/>
        <v>0</v>
      </c>
      <c r="L206" s="66">
        <v>192</v>
      </c>
      <c r="M206" s="66">
        <v>300</v>
      </c>
      <c r="N206" s="88">
        <f t="shared" si="42"/>
        <v>0</v>
      </c>
      <c r="O206" s="66">
        <v>300</v>
      </c>
      <c r="P206" s="153">
        <v>0.03</v>
      </c>
      <c r="Q206" s="141">
        <v>16</v>
      </c>
      <c r="R206" s="141"/>
      <c r="S206" s="116">
        <v>0</v>
      </c>
      <c r="T206" s="66">
        <v>0</v>
      </c>
      <c r="U206" s="66">
        <v>0</v>
      </c>
      <c r="V206" s="66">
        <v>0</v>
      </c>
      <c r="W206" s="66">
        <v>0</v>
      </c>
      <c r="X206" s="66">
        <v>0</v>
      </c>
      <c r="Y206" s="66">
        <v>0</v>
      </c>
      <c r="Z206" s="116">
        <v>0</v>
      </c>
      <c r="AA206" s="66">
        <v>0</v>
      </c>
      <c r="AB206" s="66">
        <v>0</v>
      </c>
      <c r="AC206" s="66">
        <v>0</v>
      </c>
      <c r="AD206" s="66">
        <v>80</v>
      </c>
      <c r="AE206" s="66">
        <v>43.7</v>
      </c>
      <c r="AF206" s="66">
        <v>584</v>
      </c>
      <c r="AG206" s="66">
        <v>3.6</v>
      </c>
      <c r="AH206" s="66">
        <v>28.5</v>
      </c>
      <c r="AI206" s="116">
        <v>0</v>
      </c>
      <c r="AJ206" s="66">
        <v>0</v>
      </c>
      <c r="AK206" s="118">
        <v>0</v>
      </c>
      <c r="AL206" s="66">
        <v>0.9</v>
      </c>
      <c r="AM206" s="119">
        <v>0</v>
      </c>
      <c r="AN206" s="120">
        <f t="shared" si="43"/>
        <v>80</v>
      </c>
      <c r="AO206" s="125">
        <f t="shared" si="44"/>
        <v>5</v>
      </c>
    </row>
    <row r="207" spans="1:41" x14ac:dyDescent="0.2">
      <c r="A207" s="154" t="s">
        <v>506</v>
      </c>
      <c r="B207" s="50" t="s">
        <v>160</v>
      </c>
      <c r="C207" s="50" t="s">
        <v>437</v>
      </c>
      <c r="D207" s="50">
        <v>9</v>
      </c>
      <c r="E207" s="136"/>
      <c r="F207" s="52" t="s">
        <v>101</v>
      </c>
      <c r="G207" s="66">
        <v>271</v>
      </c>
      <c r="H207" s="88">
        <f t="shared" si="39"/>
        <v>0</v>
      </c>
      <c r="I207" s="66">
        <f t="shared" si="40"/>
        <v>271</v>
      </c>
      <c r="J207" s="66">
        <v>258</v>
      </c>
      <c r="K207" s="88">
        <f t="shared" si="41"/>
        <v>0</v>
      </c>
      <c r="L207" s="66">
        <v>258</v>
      </c>
      <c r="M207" s="66">
        <v>300</v>
      </c>
      <c r="N207" s="88">
        <f t="shared" si="42"/>
        <v>0</v>
      </c>
      <c r="O207" s="66">
        <v>300</v>
      </c>
      <c r="P207" s="153">
        <v>0.03</v>
      </c>
      <c r="Q207" s="141">
        <v>16</v>
      </c>
      <c r="R207" s="141"/>
      <c r="S207" s="116">
        <v>0</v>
      </c>
      <c r="T207" s="66">
        <v>0</v>
      </c>
      <c r="U207" s="66">
        <v>0</v>
      </c>
      <c r="V207" s="66">
        <v>0</v>
      </c>
      <c r="W207" s="66">
        <v>0</v>
      </c>
      <c r="X207" s="66">
        <v>0</v>
      </c>
      <c r="Y207" s="66">
        <v>0</v>
      </c>
      <c r="Z207" s="116">
        <v>0</v>
      </c>
      <c r="AA207" s="66">
        <v>0</v>
      </c>
      <c r="AB207" s="66">
        <v>0</v>
      </c>
      <c r="AC207" s="66">
        <v>0</v>
      </c>
      <c r="AD207" s="66">
        <v>62.3</v>
      </c>
      <c r="AE207" s="66">
        <v>40.4</v>
      </c>
      <c r="AF207" s="66">
        <v>429</v>
      </c>
      <c r="AG207" s="66">
        <v>4.5</v>
      </c>
      <c r="AH207" s="66">
        <v>28.8</v>
      </c>
      <c r="AI207" s="116">
        <v>0</v>
      </c>
      <c r="AJ207" s="66">
        <v>0</v>
      </c>
      <c r="AK207" s="118">
        <v>0</v>
      </c>
      <c r="AL207" s="66">
        <v>0.9</v>
      </c>
      <c r="AM207" s="119">
        <v>0</v>
      </c>
      <c r="AN207" s="120">
        <f t="shared" si="43"/>
        <v>69.900000000000006</v>
      </c>
      <c r="AO207" s="125">
        <f t="shared" si="44"/>
        <v>4.3687500000000004</v>
      </c>
    </row>
    <row r="208" spans="1:41" x14ac:dyDescent="0.2">
      <c r="A208" s="154" t="s">
        <v>248</v>
      </c>
      <c r="B208" s="50" t="s">
        <v>129</v>
      </c>
      <c r="C208" s="50" t="s">
        <v>432</v>
      </c>
      <c r="D208" s="50">
        <v>4</v>
      </c>
      <c r="E208" s="136" t="s">
        <v>454</v>
      </c>
      <c r="F208" s="52" t="s">
        <v>101</v>
      </c>
      <c r="G208" s="66">
        <v>261</v>
      </c>
      <c r="H208" s="88">
        <f t="shared" si="39"/>
        <v>0</v>
      </c>
      <c r="I208" s="66">
        <f t="shared" si="40"/>
        <v>261</v>
      </c>
      <c r="J208" s="66">
        <v>177</v>
      </c>
      <c r="K208" s="88">
        <f t="shared" si="41"/>
        <v>0</v>
      </c>
      <c r="L208" s="66">
        <v>177</v>
      </c>
      <c r="M208" s="66">
        <v>101</v>
      </c>
      <c r="N208" s="88">
        <f t="shared" si="42"/>
        <v>0</v>
      </c>
      <c r="O208" s="66">
        <v>101</v>
      </c>
      <c r="P208" s="153">
        <v>0.12</v>
      </c>
      <c r="Q208" s="141">
        <v>16</v>
      </c>
      <c r="R208" s="141"/>
      <c r="S208" s="116">
        <v>0</v>
      </c>
      <c r="T208" s="66">
        <v>0</v>
      </c>
      <c r="U208" s="66">
        <v>0</v>
      </c>
      <c r="V208" s="66">
        <v>0</v>
      </c>
      <c r="W208" s="66">
        <v>0</v>
      </c>
      <c r="X208" s="66">
        <v>0</v>
      </c>
      <c r="Y208" s="66">
        <v>0</v>
      </c>
      <c r="Z208" s="116">
        <v>150</v>
      </c>
      <c r="AA208" s="66">
        <v>557</v>
      </c>
      <c r="AB208" s="66">
        <v>4.2</v>
      </c>
      <c r="AC208" s="66">
        <v>29.3</v>
      </c>
      <c r="AD208" s="66">
        <v>16.8</v>
      </c>
      <c r="AE208" s="66">
        <v>12.6</v>
      </c>
      <c r="AF208" s="66">
        <v>67.099999999999994</v>
      </c>
      <c r="AG208" s="66">
        <v>0</v>
      </c>
      <c r="AH208" s="66">
        <v>8.4</v>
      </c>
      <c r="AI208" s="116">
        <v>0</v>
      </c>
      <c r="AJ208" s="66">
        <v>0</v>
      </c>
      <c r="AK208" s="118">
        <v>0</v>
      </c>
      <c r="AL208" s="66">
        <v>4.3</v>
      </c>
      <c r="AM208" s="119">
        <v>0</v>
      </c>
      <c r="AN208" s="120">
        <f t="shared" si="43"/>
        <v>87.61</v>
      </c>
      <c r="AO208" s="125">
        <f t="shared" si="44"/>
        <v>5.475625</v>
      </c>
    </row>
    <row r="209" spans="1:41" x14ac:dyDescent="0.2">
      <c r="A209" s="154" t="s">
        <v>198</v>
      </c>
      <c r="B209" s="50" t="s">
        <v>129</v>
      </c>
      <c r="C209" s="50" t="s">
        <v>448</v>
      </c>
      <c r="D209" s="50">
        <v>11</v>
      </c>
      <c r="E209" s="136"/>
      <c r="F209" s="52" t="s">
        <v>101</v>
      </c>
      <c r="G209" s="66">
        <v>344</v>
      </c>
      <c r="H209" s="88">
        <f t="shared" si="39"/>
        <v>0</v>
      </c>
      <c r="I209" s="66">
        <f t="shared" si="40"/>
        <v>344</v>
      </c>
      <c r="J209" s="66">
        <v>179</v>
      </c>
      <c r="K209" s="88">
        <f t="shared" si="41"/>
        <v>0</v>
      </c>
      <c r="L209" s="66">
        <v>179</v>
      </c>
      <c r="M209" s="66">
        <v>71</v>
      </c>
      <c r="N209" s="88">
        <f t="shared" si="42"/>
        <v>0</v>
      </c>
      <c r="O209" s="66">
        <v>71</v>
      </c>
      <c r="P209" s="153">
        <v>0.11</v>
      </c>
      <c r="Q209" s="141">
        <v>16</v>
      </c>
      <c r="R209" s="141"/>
      <c r="S209" s="116">
        <v>0</v>
      </c>
      <c r="T209" s="66">
        <v>0</v>
      </c>
      <c r="U209" s="66">
        <v>0</v>
      </c>
      <c r="V209" s="66">
        <v>0</v>
      </c>
      <c r="W209" s="66">
        <v>0</v>
      </c>
      <c r="X209" s="66">
        <v>0</v>
      </c>
      <c r="Y209" s="66">
        <v>0</v>
      </c>
      <c r="Z209" s="116">
        <v>96.1</v>
      </c>
      <c r="AA209" s="66">
        <v>322</v>
      </c>
      <c r="AB209" s="66">
        <v>0.9</v>
      </c>
      <c r="AC209" s="66">
        <v>15.9</v>
      </c>
      <c r="AD209" s="66">
        <v>17.8</v>
      </c>
      <c r="AE209" s="66">
        <v>14</v>
      </c>
      <c r="AF209" s="66">
        <v>106</v>
      </c>
      <c r="AG209" s="66">
        <v>0</v>
      </c>
      <c r="AH209" s="66">
        <v>7.5</v>
      </c>
      <c r="AI209" s="116">
        <v>0</v>
      </c>
      <c r="AJ209" s="66">
        <v>0</v>
      </c>
      <c r="AK209" s="118">
        <v>0</v>
      </c>
      <c r="AL209" s="66">
        <v>1.9</v>
      </c>
      <c r="AM209" s="119">
        <v>1</v>
      </c>
      <c r="AN209" s="120">
        <f t="shared" si="43"/>
        <v>46.2</v>
      </c>
      <c r="AO209" s="125">
        <f t="shared" si="44"/>
        <v>2.8875000000000002</v>
      </c>
    </row>
    <row r="210" spans="1:41" x14ac:dyDescent="0.2">
      <c r="A210" s="154" t="s">
        <v>224</v>
      </c>
      <c r="B210" s="50" t="s">
        <v>129</v>
      </c>
      <c r="C210" s="50" t="s">
        <v>17</v>
      </c>
      <c r="D210" s="50">
        <v>9</v>
      </c>
      <c r="E210" s="136"/>
      <c r="F210" s="52" t="s">
        <v>101</v>
      </c>
      <c r="G210" s="66">
        <v>346</v>
      </c>
      <c r="H210" s="88">
        <f t="shared" si="39"/>
        <v>0</v>
      </c>
      <c r="I210" s="66">
        <f t="shared" si="40"/>
        <v>346</v>
      </c>
      <c r="J210" s="66">
        <v>234</v>
      </c>
      <c r="K210" s="88">
        <f t="shared" si="41"/>
        <v>0</v>
      </c>
      <c r="L210" s="66">
        <v>234</v>
      </c>
      <c r="M210" s="66">
        <v>121</v>
      </c>
      <c r="N210" s="88">
        <f t="shared" si="42"/>
        <v>0</v>
      </c>
      <c r="O210" s="66">
        <v>121</v>
      </c>
      <c r="P210" s="153">
        <v>0.04</v>
      </c>
      <c r="Q210" s="141">
        <v>16</v>
      </c>
      <c r="R210" s="141"/>
      <c r="S210" s="116">
        <v>0</v>
      </c>
      <c r="T210" s="66">
        <v>0</v>
      </c>
      <c r="U210" s="66">
        <v>0</v>
      </c>
      <c r="V210" s="66">
        <v>0</v>
      </c>
      <c r="W210" s="66">
        <v>0</v>
      </c>
      <c r="X210" s="66">
        <v>0</v>
      </c>
      <c r="Y210" s="66">
        <v>0</v>
      </c>
      <c r="Z210" s="116">
        <v>79.7</v>
      </c>
      <c r="AA210" s="66">
        <v>319</v>
      </c>
      <c r="AB210" s="66">
        <v>2.8</v>
      </c>
      <c r="AC210" s="66">
        <v>15.8</v>
      </c>
      <c r="AD210" s="66">
        <v>5.6</v>
      </c>
      <c r="AE210" s="66">
        <v>4.5999999999999996</v>
      </c>
      <c r="AF210" s="66">
        <v>21.3</v>
      </c>
      <c r="AG210" s="66">
        <v>0</v>
      </c>
      <c r="AH210" s="66">
        <v>2.8</v>
      </c>
      <c r="AI210" s="116">
        <v>0</v>
      </c>
      <c r="AJ210" s="66">
        <v>0</v>
      </c>
      <c r="AK210" s="118">
        <v>0</v>
      </c>
      <c r="AL210" s="66">
        <v>0</v>
      </c>
      <c r="AM210" s="119">
        <v>0</v>
      </c>
      <c r="AN210" s="120">
        <f t="shared" si="43"/>
        <v>50.83</v>
      </c>
      <c r="AO210" s="125">
        <f t="shared" si="44"/>
        <v>3.1768749999999999</v>
      </c>
    </row>
    <row r="211" spans="1:41" x14ac:dyDescent="0.2">
      <c r="A211" s="154" t="s">
        <v>161</v>
      </c>
      <c r="B211" s="50" t="s">
        <v>129</v>
      </c>
      <c r="C211" s="50" t="s">
        <v>13</v>
      </c>
      <c r="D211" s="50">
        <v>11</v>
      </c>
      <c r="E211" s="136"/>
      <c r="F211" s="52" t="s">
        <v>101</v>
      </c>
      <c r="G211" s="66">
        <v>356</v>
      </c>
      <c r="H211" s="88">
        <f t="shared" si="39"/>
        <v>0</v>
      </c>
      <c r="I211" s="66">
        <f t="shared" si="40"/>
        <v>356</v>
      </c>
      <c r="J211" s="66">
        <v>300</v>
      </c>
      <c r="K211" s="88">
        <f t="shared" si="41"/>
        <v>0</v>
      </c>
      <c r="L211" s="66">
        <v>300</v>
      </c>
      <c r="M211" s="66">
        <v>79</v>
      </c>
      <c r="N211" s="88">
        <f t="shared" si="42"/>
        <v>0</v>
      </c>
      <c r="O211" s="66">
        <v>79</v>
      </c>
      <c r="P211" s="153">
        <v>0.02</v>
      </c>
      <c r="Q211" s="141">
        <v>16</v>
      </c>
      <c r="R211" s="141"/>
      <c r="S211" s="116">
        <v>0</v>
      </c>
      <c r="T211" s="66">
        <v>0</v>
      </c>
      <c r="U211" s="66">
        <v>0</v>
      </c>
      <c r="V211" s="66">
        <v>0</v>
      </c>
      <c r="W211" s="66">
        <v>0</v>
      </c>
      <c r="X211" s="66">
        <v>0</v>
      </c>
      <c r="Y211" s="66">
        <v>0</v>
      </c>
      <c r="Z211" s="116">
        <v>76.8</v>
      </c>
      <c r="AA211" s="66">
        <v>317</v>
      </c>
      <c r="AB211" s="66">
        <v>2.5</v>
      </c>
      <c r="AC211" s="66">
        <v>16</v>
      </c>
      <c r="AD211" s="66">
        <v>0.8</v>
      </c>
      <c r="AE211" s="66">
        <v>0.8</v>
      </c>
      <c r="AF211" s="66">
        <v>5</v>
      </c>
      <c r="AG211" s="66">
        <v>0</v>
      </c>
      <c r="AH211" s="66">
        <v>0.8</v>
      </c>
      <c r="AI211" s="116">
        <v>0</v>
      </c>
      <c r="AJ211" s="66">
        <v>0</v>
      </c>
      <c r="AK211" s="118">
        <v>0</v>
      </c>
      <c r="AL211" s="66">
        <v>0</v>
      </c>
      <c r="AM211" s="119">
        <v>0</v>
      </c>
      <c r="AN211" s="120">
        <f t="shared" si="43"/>
        <v>47.2</v>
      </c>
      <c r="AO211" s="125">
        <f t="shared" si="44"/>
        <v>2.95</v>
      </c>
    </row>
    <row r="212" spans="1:41" x14ac:dyDescent="0.2">
      <c r="A212" s="154" t="s">
        <v>354</v>
      </c>
      <c r="B212" s="50" t="s">
        <v>132</v>
      </c>
      <c r="C212" s="50" t="s">
        <v>12</v>
      </c>
      <c r="D212" s="50">
        <v>11</v>
      </c>
      <c r="E212" s="136"/>
      <c r="F212" s="52" t="s">
        <v>101</v>
      </c>
      <c r="G212" s="66">
        <v>230</v>
      </c>
      <c r="H212" s="88">
        <f t="shared" si="39"/>
        <v>0</v>
      </c>
      <c r="I212" s="66">
        <f t="shared" si="40"/>
        <v>230</v>
      </c>
      <c r="J212" s="66">
        <v>218</v>
      </c>
      <c r="K212" s="88">
        <f t="shared" si="41"/>
        <v>0</v>
      </c>
      <c r="L212" s="66">
        <v>218</v>
      </c>
      <c r="M212" s="66">
        <v>300</v>
      </c>
      <c r="N212" s="88">
        <f t="shared" si="42"/>
        <v>0</v>
      </c>
      <c r="O212" s="66">
        <v>300</v>
      </c>
      <c r="P212" s="153">
        <v>0.05</v>
      </c>
      <c r="Q212" s="141">
        <v>16</v>
      </c>
      <c r="R212" s="141"/>
      <c r="S212" s="116">
        <v>0</v>
      </c>
      <c r="T212" s="66">
        <v>0</v>
      </c>
      <c r="U212" s="66">
        <v>0</v>
      </c>
      <c r="V212" s="66">
        <v>0</v>
      </c>
      <c r="W212" s="66">
        <v>0</v>
      </c>
      <c r="X212" s="66">
        <v>0</v>
      </c>
      <c r="Y212" s="66">
        <v>0</v>
      </c>
      <c r="Z212" s="116">
        <v>0</v>
      </c>
      <c r="AA212" s="66">
        <v>0</v>
      </c>
      <c r="AB212" s="66">
        <v>0</v>
      </c>
      <c r="AC212" s="66">
        <v>0</v>
      </c>
      <c r="AD212" s="66">
        <v>80</v>
      </c>
      <c r="AE212" s="66">
        <v>47.2</v>
      </c>
      <c r="AF212" s="66">
        <v>605</v>
      </c>
      <c r="AG212" s="66">
        <v>3.4</v>
      </c>
      <c r="AH212" s="66">
        <v>30.3</v>
      </c>
      <c r="AI212" s="116">
        <v>0</v>
      </c>
      <c r="AJ212" s="66">
        <v>0</v>
      </c>
      <c r="AK212" s="118">
        <v>0</v>
      </c>
      <c r="AL212" s="66">
        <v>1.2</v>
      </c>
      <c r="AM212" s="119">
        <v>0</v>
      </c>
      <c r="AN212" s="120">
        <f t="shared" si="43"/>
        <v>80.900000000000006</v>
      </c>
      <c r="AO212" s="125">
        <f t="shared" si="44"/>
        <v>5.0562500000000004</v>
      </c>
    </row>
    <row r="213" spans="1:41" x14ac:dyDescent="0.2">
      <c r="A213" s="154" t="s">
        <v>307</v>
      </c>
      <c r="B213" s="50" t="s">
        <v>132</v>
      </c>
      <c r="C213" s="50" t="s">
        <v>126</v>
      </c>
      <c r="D213" s="50">
        <v>8</v>
      </c>
      <c r="E213" s="136"/>
      <c r="F213" s="52" t="s">
        <v>101</v>
      </c>
      <c r="G213" s="66">
        <v>274</v>
      </c>
      <c r="H213" s="88">
        <f t="shared" si="39"/>
        <v>0</v>
      </c>
      <c r="I213" s="66">
        <f t="shared" si="40"/>
        <v>274</v>
      </c>
      <c r="J213" s="66">
        <v>245</v>
      </c>
      <c r="K213" s="88">
        <f t="shared" si="41"/>
        <v>0</v>
      </c>
      <c r="L213" s="66">
        <v>245</v>
      </c>
      <c r="M213" s="66">
        <v>260</v>
      </c>
      <c r="N213" s="88">
        <f t="shared" si="42"/>
        <v>0</v>
      </c>
      <c r="O213" s="66">
        <v>260</v>
      </c>
      <c r="P213" s="153">
        <v>0.03</v>
      </c>
      <c r="Q213" s="141">
        <v>16</v>
      </c>
      <c r="R213" s="141"/>
      <c r="S213" s="116">
        <v>0</v>
      </c>
      <c r="T213" s="66">
        <v>0</v>
      </c>
      <c r="U213" s="66">
        <v>0</v>
      </c>
      <c r="V213" s="66">
        <v>0</v>
      </c>
      <c r="W213" s="66">
        <v>0</v>
      </c>
      <c r="X213" s="66">
        <v>0</v>
      </c>
      <c r="Y213" s="66">
        <v>0</v>
      </c>
      <c r="Z213" s="116">
        <v>9.1999999999999993</v>
      </c>
      <c r="AA213" s="66">
        <v>56.1</v>
      </c>
      <c r="AB213" s="66">
        <v>0</v>
      </c>
      <c r="AC213" s="66">
        <v>2</v>
      </c>
      <c r="AD213" s="66">
        <v>64</v>
      </c>
      <c r="AE213" s="66">
        <v>34.700000000000003</v>
      </c>
      <c r="AF213" s="66">
        <v>522</v>
      </c>
      <c r="AG213" s="66">
        <v>2</v>
      </c>
      <c r="AH213" s="66">
        <v>22.4</v>
      </c>
      <c r="AI213" s="116">
        <v>187</v>
      </c>
      <c r="AJ213" s="66">
        <v>0</v>
      </c>
      <c r="AK213" s="118">
        <v>0</v>
      </c>
      <c r="AL213" s="66">
        <v>1</v>
      </c>
      <c r="AM213" s="119">
        <v>0</v>
      </c>
      <c r="AN213" s="120">
        <f t="shared" si="43"/>
        <v>69.81</v>
      </c>
      <c r="AO213" s="125">
        <f t="shared" si="44"/>
        <v>4.3631250000000001</v>
      </c>
    </row>
    <row r="214" spans="1:41" x14ac:dyDescent="0.2">
      <c r="A214" s="154" t="s">
        <v>336</v>
      </c>
      <c r="B214" s="50" t="s">
        <v>160</v>
      </c>
      <c r="C214" s="50" t="s">
        <v>11</v>
      </c>
      <c r="D214" s="50">
        <v>11</v>
      </c>
      <c r="E214" s="136" t="s">
        <v>454</v>
      </c>
      <c r="F214" s="52" t="s">
        <v>101</v>
      </c>
      <c r="G214" s="66">
        <v>273</v>
      </c>
      <c r="H214" s="88">
        <f t="shared" si="39"/>
        <v>0</v>
      </c>
      <c r="I214" s="66">
        <f t="shared" si="40"/>
        <v>273</v>
      </c>
      <c r="J214" s="66">
        <v>300</v>
      </c>
      <c r="K214" s="88">
        <f t="shared" si="41"/>
        <v>0</v>
      </c>
      <c r="L214" s="66">
        <v>300</v>
      </c>
      <c r="M214" s="66">
        <v>290</v>
      </c>
      <c r="N214" s="88">
        <f t="shared" si="42"/>
        <v>0</v>
      </c>
      <c r="O214" s="66">
        <v>290</v>
      </c>
      <c r="P214" s="153">
        <v>0.02</v>
      </c>
      <c r="Q214" s="141">
        <v>16</v>
      </c>
      <c r="R214" s="141"/>
      <c r="S214" s="116">
        <v>0</v>
      </c>
      <c r="T214" s="66">
        <v>0</v>
      </c>
      <c r="U214" s="66">
        <v>0</v>
      </c>
      <c r="V214" s="66">
        <v>0</v>
      </c>
      <c r="W214" s="66">
        <v>0</v>
      </c>
      <c r="X214" s="66">
        <v>0</v>
      </c>
      <c r="Y214" s="66">
        <v>0</v>
      </c>
      <c r="Z214" s="116">
        <v>0</v>
      </c>
      <c r="AA214" s="66">
        <v>0</v>
      </c>
      <c r="AB214" s="66">
        <v>0</v>
      </c>
      <c r="AC214" s="66">
        <v>0</v>
      </c>
      <c r="AD214" s="66">
        <v>64.5</v>
      </c>
      <c r="AE214" s="66">
        <v>42.2</v>
      </c>
      <c r="AF214" s="66">
        <v>502</v>
      </c>
      <c r="AG214" s="66">
        <v>2.9</v>
      </c>
      <c r="AH214" s="66">
        <v>29.7</v>
      </c>
      <c r="AI214" s="116">
        <v>0</v>
      </c>
      <c r="AJ214" s="66">
        <v>0</v>
      </c>
      <c r="AK214" s="118">
        <v>0</v>
      </c>
      <c r="AL214" s="66">
        <v>1</v>
      </c>
      <c r="AM214" s="119">
        <v>0</v>
      </c>
      <c r="AN214" s="120">
        <f t="shared" si="43"/>
        <v>67.599999999999994</v>
      </c>
      <c r="AO214" s="125">
        <f t="shared" si="44"/>
        <v>4.2249999999999996</v>
      </c>
    </row>
    <row r="215" spans="1:41" x14ac:dyDescent="0.2">
      <c r="A215" s="154" t="s">
        <v>319</v>
      </c>
      <c r="B215" s="50" t="s">
        <v>132</v>
      </c>
      <c r="C215" s="50" t="s">
        <v>448</v>
      </c>
      <c r="D215" s="50">
        <v>11</v>
      </c>
      <c r="E215" s="136" t="s">
        <v>439</v>
      </c>
      <c r="F215" s="52" t="s">
        <v>101</v>
      </c>
      <c r="G215" s="66">
        <v>208</v>
      </c>
      <c r="H215" s="88">
        <f t="shared" si="39"/>
        <v>0</v>
      </c>
      <c r="I215" s="66">
        <f t="shared" si="40"/>
        <v>208</v>
      </c>
      <c r="J215" s="66">
        <v>226</v>
      </c>
      <c r="K215" s="88">
        <f t="shared" si="41"/>
        <v>0</v>
      </c>
      <c r="L215" s="66">
        <v>226</v>
      </c>
      <c r="M215" s="66">
        <v>300</v>
      </c>
      <c r="N215" s="88">
        <f t="shared" si="42"/>
        <v>0</v>
      </c>
      <c r="O215" s="66">
        <v>300</v>
      </c>
      <c r="P215" s="153">
        <v>0.02</v>
      </c>
      <c r="Q215" s="141">
        <v>16</v>
      </c>
      <c r="R215" s="141"/>
      <c r="S215" s="116">
        <v>0</v>
      </c>
      <c r="T215" s="66">
        <v>0</v>
      </c>
      <c r="U215" s="66">
        <v>0</v>
      </c>
      <c r="V215" s="66">
        <v>0</v>
      </c>
      <c r="W215" s="66">
        <v>0</v>
      </c>
      <c r="X215" s="66">
        <v>0</v>
      </c>
      <c r="Y215" s="66">
        <v>0</v>
      </c>
      <c r="Z215" s="116">
        <v>1.7</v>
      </c>
      <c r="AA215" s="66">
        <v>12.8</v>
      </c>
      <c r="AB215" s="66">
        <v>0</v>
      </c>
      <c r="AC215" s="66">
        <v>0</v>
      </c>
      <c r="AD215" s="66">
        <v>80</v>
      </c>
      <c r="AE215" s="66">
        <v>47.1</v>
      </c>
      <c r="AF215" s="66">
        <v>708</v>
      </c>
      <c r="AG215" s="66">
        <v>2.6</v>
      </c>
      <c r="AH215" s="66">
        <v>31.7</v>
      </c>
      <c r="AI215" s="116">
        <v>0</v>
      </c>
      <c r="AJ215" s="66">
        <v>0</v>
      </c>
      <c r="AK215" s="118">
        <v>0</v>
      </c>
      <c r="AL215" s="66">
        <v>0.9</v>
      </c>
      <c r="AM215" s="119">
        <v>0</v>
      </c>
      <c r="AN215" s="120">
        <f t="shared" si="43"/>
        <v>87.68</v>
      </c>
      <c r="AO215" s="125">
        <f t="shared" si="44"/>
        <v>5.48</v>
      </c>
    </row>
    <row r="216" spans="1:41" x14ac:dyDescent="0.2">
      <c r="A216" s="154" t="s">
        <v>193</v>
      </c>
      <c r="B216" s="50" t="s">
        <v>129</v>
      </c>
      <c r="C216" s="50" t="s">
        <v>433</v>
      </c>
      <c r="D216" s="50">
        <v>6</v>
      </c>
      <c r="E216" s="136"/>
      <c r="F216" s="52" t="s">
        <v>101</v>
      </c>
      <c r="G216" s="66">
        <v>262</v>
      </c>
      <c r="H216" s="88">
        <f t="shared" si="39"/>
        <v>0</v>
      </c>
      <c r="I216" s="66">
        <f t="shared" si="40"/>
        <v>262</v>
      </c>
      <c r="J216" s="66">
        <v>252</v>
      </c>
      <c r="K216" s="88">
        <f t="shared" si="41"/>
        <v>0</v>
      </c>
      <c r="L216" s="66">
        <v>252</v>
      </c>
      <c r="M216" s="66">
        <v>63</v>
      </c>
      <c r="N216" s="88">
        <f t="shared" si="42"/>
        <v>0</v>
      </c>
      <c r="O216" s="66">
        <v>63</v>
      </c>
      <c r="P216" s="153">
        <v>0.04</v>
      </c>
      <c r="Q216" s="141">
        <v>16</v>
      </c>
      <c r="R216" s="141"/>
      <c r="S216" s="116">
        <v>0</v>
      </c>
      <c r="T216" s="66">
        <v>0</v>
      </c>
      <c r="U216" s="66">
        <v>0</v>
      </c>
      <c r="V216" s="66">
        <v>0</v>
      </c>
      <c r="W216" s="66">
        <v>0</v>
      </c>
      <c r="X216" s="66">
        <v>0</v>
      </c>
      <c r="Y216" s="66">
        <v>0</v>
      </c>
      <c r="Z216" s="116">
        <v>92.2</v>
      </c>
      <c r="AA216" s="66">
        <v>355</v>
      </c>
      <c r="AB216" s="66">
        <v>2.7</v>
      </c>
      <c r="AC216" s="66">
        <v>17.7</v>
      </c>
      <c r="AD216" s="66">
        <v>35.4</v>
      </c>
      <c r="AE216" s="66">
        <v>28.6</v>
      </c>
      <c r="AF216" s="66">
        <v>219</v>
      </c>
      <c r="AG216" s="66">
        <v>1.4</v>
      </c>
      <c r="AH216" s="66">
        <v>13.6</v>
      </c>
      <c r="AI216" s="116">
        <v>0</v>
      </c>
      <c r="AJ216" s="66">
        <v>0</v>
      </c>
      <c r="AK216" s="118">
        <v>0</v>
      </c>
      <c r="AL216" s="66">
        <v>1.4</v>
      </c>
      <c r="AM216" s="119">
        <v>1.4</v>
      </c>
      <c r="AN216" s="120">
        <f t="shared" si="43"/>
        <v>79.2</v>
      </c>
      <c r="AO216" s="125">
        <f t="shared" si="44"/>
        <v>4.95</v>
      </c>
    </row>
    <row r="217" spans="1:41" x14ac:dyDescent="0.2">
      <c r="A217" s="154" t="s">
        <v>504</v>
      </c>
      <c r="B217" s="50" t="s">
        <v>129</v>
      </c>
      <c r="C217" s="50" t="s">
        <v>442</v>
      </c>
      <c r="D217" s="50">
        <v>10</v>
      </c>
      <c r="E217" s="136" t="s">
        <v>429</v>
      </c>
      <c r="F217" s="52" t="s">
        <v>101</v>
      </c>
      <c r="G217" s="66">
        <v>313</v>
      </c>
      <c r="H217" s="88">
        <f t="shared" si="39"/>
        <v>0</v>
      </c>
      <c r="I217" s="66">
        <f t="shared" si="40"/>
        <v>313</v>
      </c>
      <c r="J217" s="66">
        <v>300</v>
      </c>
      <c r="K217" s="88">
        <f t="shared" si="41"/>
        <v>0</v>
      </c>
      <c r="L217" s="66">
        <v>300</v>
      </c>
      <c r="M217" s="66">
        <v>300</v>
      </c>
      <c r="N217" s="88">
        <f t="shared" si="42"/>
        <v>0</v>
      </c>
      <c r="O217" s="66">
        <v>300</v>
      </c>
      <c r="P217" s="153">
        <v>0.03</v>
      </c>
      <c r="Q217" s="141">
        <v>16</v>
      </c>
      <c r="R217" s="141"/>
      <c r="S217" s="116">
        <v>0</v>
      </c>
      <c r="T217" s="66">
        <v>0</v>
      </c>
      <c r="U217" s="66">
        <v>0</v>
      </c>
      <c r="V217" s="66">
        <v>0</v>
      </c>
      <c r="W217" s="66">
        <v>0</v>
      </c>
      <c r="X217" s="66">
        <v>0</v>
      </c>
      <c r="Y217" s="66">
        <v>0</v>
      </c>
      <c r="Z217" s="116">
        <v>64</v>
      </c>
      <c r="AA217" s="66">
        <v>275</v>
      </c>
      <c r="AB217" s="66">
        <v>1</v>
      </c>
      <c r="AC217" s="66">
        <v>13.4</v>
      </c>
      <c r="AD217" s="66">
        <v>41.1</v>
      </c>
      <c r="AE217" s="66">
        <v>32.5</v>
      </c>
      <c r="AF217" s="66">
        <v>224</v>
      </c>
      <c r="AG217" s="66">
        <v>0</v>
      </c>
      <c r="AH217" s="66">
        <v>16.3</v>
      </c>
      <c r="AI217" s="116">
        <v>0</v>
      </c>
      <c r="AJ217" s="66">
        <v>0</v>
      </c>
      <c r="AK217" s="118">
        <v>0</v>
      </c>
      <c r="AL217" s="66">
        <v>0</v>
      </c>
      <c r="AM217" s="119">
        <v>0</v>
      </c>
      <c r="AN217" s="120">
        <f t="shared" si="43"/>
        <v>55.9</v>
      </c>
      <c r="AO217" s="125">
        <f t="shared" si="44"/>
        <v>3.4937499999999999</v>
      </c>
    </row>
    <row r="218" spans="1:41" x14ac:dyDescent="0.2">
      <c r="A218" s="154" t="s">
        <v>338</v>
      </c>
      <c r="B218" s="50" t="s">
        <v>160</v>
      </c>
      <c r="C218" s="50" t="s">
        <v>449</v>
      </c>
      <c r="D218" s="50">
        <v>10</v>
      </c>
      <c r="E218" s="136"/>
      <c r="F218" s="52"/>
      <c r="G218" s="66">
        <v>411</v>
      </c>
      <c r="H218" s="88"/>
      <c r="I218" s="66"/>
      <c r="J218" s="66">
        <v>300</v>
      </c>
      <c r="K218" s="88"/>
      <c r="L218" s="66">
        <v>300</v>
      </c>
      <c r="M218" s="66">
        <v>300</v>
      </c>
      <c r="N218" s="88"/>
      <c r="O218" s="66">
        <v>300</v>
      </c>
      <c r="P218" s="74">
        <v>0.01</v>
      </c>
      <c r="Q218" s="141">
        <v>16</v>
      </c>
      <c r="R218" s="141"/>
      <c r="S218" s="116">
        <v>0</v>
      </c>
      <c r="T218" s="66">
        <v>0</v>
      </c>
      <c r="U218" s="66">
        <v>0</v>
      </c>
      <c r="V218" s="66">
        <v>0</v>
      </c>
      <c r="W218" s="66">
        <v>0</v>
      </c>
      <c r="X218" s="66">
        <v>0</v>
      </c>
      <c r="Y218" s="66">
        <v>0</v>
      </c>
      <c r="Z218" s="116">
        <v>0</v>
      </c>
      <c r="AA218" s="66">
        <v>0</v>
      </c>
      <c r="AB218" s="66">
        <v>0</v>
      </c>
      <c r="AC218" s="66">
        <v>0</v>
      </c>
      <c r="AD218" s="66">
        <v>32</v>
      </c>
      <c r="AE218" s="66">
        <v>19.100000000000001</v>
      </c>
      <c r="AF218" s="66">
        <v>210</v>
      </c>
      <c r="AG218" s="66">
        <v>0</v>
      </c>
      <c r="AH218" s="66">
        <v>13.6</v>
      </c>
      <c r="AI218" s="116">
        <v>0</v>
      </c>
      <c r="AJ218" s="66">
        <v>0</v>
      </c>
      <c r="AK218" s="118">
        <v>0</v>
      </c>
      <c r="AL218" s="66">
        <v>0</v>
      </c>
      <c r="AM218" s="119">
        <v>0</v>
      </c>
      <c r="AN218" s="120">
        <f t="shared" si="43"/>
        <v>21</v>
      </c>
      <c r="AO218" s="125">
        <f t="shared" si="44"/>
        <v>1.3125</v>
      </c>
    </row>
    <row r="219" spans="1:41" x14ac:dyDescent="0.2">
      <c r="A219" s="154" t="s">
        <v>310</v>
      </c>
      <c r="B219" s="50" t="s">
        <v>160</v>
      </c>
      <c r="C219" s="50" t="s">
        <v>445</v>
      </c>
      <c r="D219" s="50">
        <v>7</v>
      </c>
      <c r="E219" s="136"/>
      <c r="F219" s="52" t="s">
        <v>101</v>
      </c>
      <c r="G219" s="66">
        <v>284</v>
      </c>
      <c r="H219" s="88">
        <f t="shared" ref="H219:H236" si="45">I219-G219</f>
        <v>0</v>
      </c>
      <c r="I219" s="66">
        <f t="shared" ref="I219:I236" si="46">G219</f>
        <v>284</v>
      </c>
      <c r="J219" s="66">
        <v>300</v>
      </c>
      <c r="K219" s="88">
        <f t="shared" ref="K219:K236" si="47">L219-J219</f>
        <v>0</v>
      </c>
      <c r="L219" s="66">
        <v>300</v>
      </c>
      <c r="M219" s="66">
        <v>234</v>
      </c>
      <c r="N219" s="88">
        <f t="shared" ref="N219:N236" si="48">O219-M219</f>
        <v>0</v>
      </c>
      <c r="O219" s="66">
        <v>234</v>
      </c>
      <c r="P219" s="153">
        <v>0.06</v>
      </c>
      <c r="Q219" s="141">
        <v>16</v>
      </c>
      <c r="R219" s="141"/>
      <c r="S219" s="116">
        <v>0</v>
      </c>
      <c r="T219" s="66">
        <v>0</v>
      </c>
      <c r="U219" s="66">
        <v>0</v>
      </c>
      <c r="V219" s="66">
        <v>0</v>
      </c>
      <c r="W219" s="66">
        <v>0</v>
      </c>
      <c r="X219" s="66">
        <v>0</v>
      </c>
      <c r="Y219" s="66">
        <v>0</v>
      </c>
      <c r="Z219" s="116">
        <v>0</v>
      </c>
      <c r="AA219" s="66">
        <v>0</v>
      </c>
      <c r="AB219" s="66">
        <v>0</v>
      </c>
      <c r="AC219" s="66">
        <v>0</v>
      </c>
      <c r="AD219" s="66">
        <v>63.6</v>
      </c>
      <c r="AE219" s="66">
        <v>41.4</v>
      </c>
      <c r="AF219" s="66">
        <v>460</v>
      </c>
      <c r="AG219" s="66">
        <v>3</v>
      </c>
      <c r="AH219" s="66">
        <v>29.3</v>
      </c>
      <c r="AI219" s="116">
        <v>0</v>
      </c>
      <c r="AJ219" s="66">
        <v>0</v>
      </c>
      <c r="AK219" s="118">
        <v>0</v>
      </c>
      <c r="AL219" s="66">
        <v>1</v>
      </c>
      <c r="AM219" s="119">
        <v>0</v>
      </c>
      <c r="AN219" s="120">
        <f t="shared" si="43"/>
        <v>64</v>
      </c>
      <c r="AO219" s="125">
        <f t="shared" si="44"/>
        <v>4</v>
      </c>
    </row>
    <row r="220" spans="1:41" x14ac:dyDescent="0.2">
      <c r="A220" s="154" t="s">
        <v>322</v>
      </c>
      <c r="B220" s="50" t="s">
        <v>132</v>
      </c>
      <c r="C220" s="50" t="s">
        <v>446</v>
      </c>
      <c r="D220" s="50">
        <v>10</v>
      </c>
      <c r="E220" s="136"/>
      <c r="F220" s="52" t="s">
        <v>101</v>
      </c>
      <c r="G220" s="66">
        <v>282</v>
      </c>
      <c r="H220" s="88">
        <f t="shared" si="45"/>
        <v>0</v>
      </c>
      <c r="I220" s="66">
        <f t="shared" si="46"/>
        <v>282</v>
      </c>
      <c r="J220" s="66">
        <v>300</v>
      </c>
      <c r="K220" s="88">
        <f t="shared" si="47"/>
        <v>0</v>
      </c>
      <c r="L220" s="66">
        <v>300</v>
      </c>
      <c r="M220" s="66">
        <v>164</v>
      </c>
      <c r="N220" s="88">
        <f t="shared" si="48"/>
        <v>0</v>
      </c>
      <c r="O220" s="66">
        <v>164</v>
      </c>
      <c r="P220" s="153">
        <v>0.01</v>
      </c>
      <c r="Q220" s="141">
        <v>16</v>
      </c>
      <c r="R220" s="141"/>
      <c r="S220" s="116">
        <v>0</v>
      </c>
      <c r="T220" s="66">
        <v>0</v>
      </c>
      <c r="U220" s="66">
        <v>0</v>
      </c>
      <c r="V220" s="66">
        <v>0</v>
      </c>
      <c r="W220" s="66">
        <v>0</v>
      </c>
      <c r="X220" s="66">
        <v>0</v>
      </c>
      <c r="Y220" s="66">
        <v>0</v>
      </c>
      <c r="Z220" s="116">
        <v>0</v>
      </c>
      <c r="AA220" s="66">
        <v>0</v>
      </c>
      <c r="AB220" s="66">
        <v>0</v>
      </c>
      <c r="AC220" s="66">
        <v>0</v>
      </c>
      <c r="AD220" s="66">
        <v>80.2</v>
      </c>
      <c r="AE220" s="66">
        <v>49.3</v>
      </c>
      <c r="AF220" s="66">
        <v>569</v>
      </c>
      <c r="AG220" s="66">
        <v>0.9</v>
      </c>
      <c r="AH220" s="66">
        <v>32.200000000000003</v>
      </c>
      <c r="AI220" s="116">
        <v>0</v>
      </c>
      <c r="AJ220" s="66">
        <v>0</v>
      </c>
      <c r="AK220" s="118">
        <v>0</v>
      </c>
      <c r="AL220" s="66">
        <v>0.9</v>
      </c>
      <c r="AM220" s="119">
        <v>0.9</v>
      </c>
      <c r="AN220" s="120">
        <f t="shared" si="43"/>
        <v>60.5</v>
      </c>
      <c r="AO220" s="125">
        <f t="shared" si="44"/>
        <v>3.78125</v>
      </c>
    </row>
    <row r="221" spans="1:41" x14ac:dyDescent="0.2">
      <c r="A221" s="154" t="s">
        <v>176</v>
      </c>
      <c r="B221" s="50" t="s">
        <v>132</v>
      </c>
      <c r="C221" s="50" t="s">
        <v>441</v>
      </c>
      <c r="D221" s="50">
        <v>7</v>
      </c>
      <c r="E221" s="136"/>
      <c r="F221" s="52" t="s">
        <v>101</v>
      </c>
      <c r="G221" s="66">
        <v>129</v>
      </c>
      <c r="H221" s="88">
        <f t="shared" si="45"/>
        <v>0</v>
      </c>
      <c r="I221" s="66">
        <f t="shared" si="46"/>
        <v>129</v>
      </c>
      <c r="J221" s="66">
        <v>169</v>
      </c>
      <c r="K221" s="88">
        <f t="shared" si="47"/>
        <v>0</v>
      </c>
      <c r="L221" s="66">
        <v>169</v>
      </c>
      <c r="M221" s="66">
        <v>60</v>
      </c>
      <c r="N221" s="88">
        <f t="shared" si="48"/>
        <v>0</v>
      </c>
      <c r="O221" s="66">
        <v>60</v>
      </c>
      <c r="P221" s="153">
        <v>0.25</v>
      </c>
      <c r="Q221" s="141">
        <v>16</v>
      </c>
      <c r="R221" s="141"/>
      <c r="S221" s="116">
        <v>0</v>
      </c>
      <c r="T221" s="66">
        <v>0</v>
      </c>
      <c r="U221" s="66">
        <v>0</v>
      </c>
      <c r="V221" s="66">
        <v>0</v>
      </c>
      <c r="W221" s="66">
        <v>0</v>
      </c>
      <c r="X221" s="66">
        <v>0</v>
      </c>
      <c r="Y221" s="66">
        <v>0</v>
      </c>
      <c r="Z221" s="116">
        <v>6.4</v>
      </c>
      <c r="AA221" s="66">
        <v>37.4</v>
      </c>
      <c r="AB221" s="66">
        <v>0</v>
      </c>
      <c r="AC221" s="66">
        <v>1.1000000000000001</v>
      </c>
      <c r="AD221" s="66">
        <v>96</v>
      </c>
      <c r="AE221" s="66">
        <v>54.6</v>
      </c>
      <c r="AF221" s="66">
        <v>811</v>
      </c>
      <c r="AG221" s="66">
        <v>5.3</v>
      </c>
      <c r="AH221" s="66">
        <v>36.4</v>
      </c>
      <c r="AI221" s="116">
        <v>0</v>
      </c>
      <c r="AJ221" s="66">
        <v>0</v>
      </c>
      <c r="AK221" s="118">
        <v>0</v>
      </c>
      <c r="AL221" s="66">
        <v>1.1000000000000001</v>
      </c>
      <c r="AM221" s="119">
        <v>0</v>
      </c>
      <c r="AN221" s="120">
        <f t="shared" si="43"/>
        <v>116.63999999999999</v>
      </c>
      <c r="AO221" s="125">
        <f t="shared" si="44"/>
        <v>7.2899999999999991</v>
      </c>
    </row>
    <row r="222" spans="1:41" x14ac:dyDescent="0.2">
      <c r="A222" s="154" t="s">
        <v>231</v>
      </c>
      <c r="B222" s="50" t="s">
        <v>132</v>
      </c>
      <c r="C222" s="50" t="s">
        <v>442</v>
      </c>
      <c r="D222" s="50">
        <v>10</v>
      </c>
      <c r="E222" s="136" t="s">
        <v>439</v>
      </c>
      <c r="F222" s="52" t="s">
        <v>101</v>
      </c>
      <c r="G222" s="66">
        <v>214</v>
      </c>
      <c r="H222" s="88">
        <f t="shared" si="45"/>
        <v>0</v>
      </c>
      <c r="I222" s="66">
        <f t="shared" si="46"/>
        <v>214</v>
      </c>
      <c r="J222" s="66">
        <v>300</v>
      </c>
      <c r="K222" s="88">
        <f t="shared" si="47"/>
        <v>0</v>
      </c>
      <c r="L222" s="66">
        <v>300</v>
      </c>
      <c r="M222" s="66">
        <v>300</v>
      </c>
      <c r="N222" s="88">
        <f t="shared" si="48"/>
        <v>0</v>
      </c>
      <c r="O222" s="66">
        <v>300</v>
      </c>
      <c r="P222" s="153">
        <v>0.09</v>
      </c>
      <c r="Q222" s="141">
        <v>16</v>
      </c>
      <c r="R222" s="141"/>
      <c r="S222" s="116">
        <v>0</v>
      </c>
      <c r="T222" s="66">
        <v>0</v>
      </c>
      <c r="U222" s="66">
        <v>0</v>
      </c>
      <c r="V222" s="66">
        <v>0</v>
      </c>
      <c r="W222" s="66">
        <v>0</v>
      </c>
      <c r="X222" s="66">
        <v>0</v>
      </c>
      <c r="Y222" s="66">
        <v>0</v>
      </c>
      <c r="Z222" s="116">
        <v>0</v>
      </c>
      <c r="AA222" s="66">
        <v>0</v>
      </c>
      <c r="AB222" s="66">
        <v>0</v>
      </c>
      <c r="AC222" s="66">
        <v>0</v>
      </c>
      <c r="AD222" s="66">
        <v>80</v>
      </c>
      <c r="AE222" s="66">
        <v>41.3</v>
      </c>
      <c r="AF222" s="66">
        <v>651</v>
      </c>
      <c r="AG222" s="66">
        <v>4</v>
      </c>
      <c r="AH222" s="66">
        <v>27.5</v>
      </c>
      <c r="AI222" s="116">
        <v>0</v>
      </c>
      <c r="AJ222" s="66">
        <v>0</v>
      </c>
      <c r="AK222" s="118">
        <v>0</v>
      </c>
      <c r="AL222" s="66">
        <v>0.8</v>
      </c>
      <c r="AM222" s="119">
        <v>0</v>
      </c>
      <c r="AN222" s="120">
        <f t="shared" si="43"/>
        <v>89.1</v>
      </c>
      <c r="AO222" s="125">
        <f t="shared" si="44"/>
        <v>5.5687499999999996</v>
      </c>
    </row>
    <row r="223" spans="1:41" x14ac:dyDescent="0.2">
      <c r="A223" s="154" t="s">
        <v>143</v>
      </c>
      <c r="B223" s="50" t="s">
        <v>132</v>
      </c>
      <c r="C223" s="50" t="s">
        <v>443</v>
      </c>
      <c r="D223" s="50">
        <v>9</v>
      </c>
      <c r="E223" s="136" t="s">
        <v>454</v>
      </c>
      <c r="F223" s="52" t="s">
        <v>101</v>
      </c>
      <c r="G223" s="66">
        <v>270</v>
      </c>
      <c r="H223" s="88">
        <f t="shared" si="45"/>
        <v>0</v>
      </c>
      <c r="I223" s="66">
        <f t="shared" si="46"/>
        <v>270</v>
      </c>
      <c r="J223" s="66">
        <v>300</v>
      </c>
      <c r="K223" s="88">
        <f t="shared" si="47"/>
        <v>0</v>
      </c>
      <c r="L223" s="66">
        <v>300</v>
      </c>
      <c r="M223" s="66">
        <v>300</v>
      </c>
      <c r="N223" s="88">
        <f t="shared" si="48"/>
        <v>0</v>
      </c>
      <c r="O223" s="66">
        <v>300</v>
      </c>
      <c r="P223" s="153">
        <v>0.01</v>
      </c>
      <c r="Q223" s="141">
        <v>16</v>
      </c>
      <c r="R223" s="141"/>
      <c r="S223" s="116">
        <v>0</v>
      </c>
      <c r="T223" s="66">
        <v>0</v>
      </c>
      <c r="U223" s="66">
        <v>0</v>
      </c>
      <c r="V223" s="66">
        <v>0</v>
      </c>
      <c r="W223" s="66">
        <v>0</v>
      </c>
      <c r="X223" s="66">
        <v>0</v>
      </c>
      <c r="Y223" s="66">
        <v>0</v>
      </c>
      <c r="Z223" s="116">
        <v>4.3</v>
      </c>
      <c r="AA223" s="66">
        <v>29.2</v>
      </c>
      <c r="AB223" s="66">
        <v>0</v>
      </c>
      <c r="AC223" s="66">
        <v>1.1000000000000001</v>
      </c>
      <c r="AD223" s="66">
        <v>64</v>
      </c>
      <c r="AE223" s="66">
        <v>30.3</v>
      </c>
      <c r="AF223" s="66">
        <v>530</v>
      </c>
      <c r="AG223" s="66">
        <v>3.2</v>
      </c>
      <c r="AH223" s="66">
        <v>20.5</v>
      </c>
      <c r="AI223" s="116">
        <v>0</v>
      </c>
      <c r="AJ223" s="66">
        <v>0</v>
      </c>
      <c r="AK223" s="118">
        <v>0</v>
      </c>
      <c r="AL223" s="66">
        <v>1.1000000000000001</v>
      </c>
      <c r="AM223" s="119">
        <v>0</v>
      </c>
      <c r="AN223" s="120">
        <f t="shared" si="43"/>
        <v>75.12</v>
      </c>
      <c r="AO223" s="125">
        <f t="shared" si="44"/>
        <v>4.6950000000000003</v>
      </c>
    </row>
    <row r="224" spans="1:41" x14ac:dyDescent="0.2">
      <c r="A224" s="154" t="s">
        <v>165</v>
      </c>
      <c r="B224" s="50" t="s">
        <v>132</v>
      </c>
      <c r="C224" s="50" t="s">
        <v>12</v>
      </c>
      <c r="D224" s="50">
        <v>11</v>
      </c>
      <c r="E224" s="136" t="s">
        <v>439</v>
      </c>
      <c r="F224" s="52" t="s">
        <v>101</v>
      </c>
      <c r="G224" s="66">
        <v>149</v>
      </c>
      <c r="H224" s="88">
        <f t="shared" si="45"/>
        <v>0</v>
      </c>
      <c r="I224" s="66">
        <f t="shared" si="46"/>
        <v>149</v>
      </c>
      <c r="J224" s="66">
        <v>240</v>
      </c>
      <c r="K224" s="88">
        <f t="shared" si="47"/>
        <v>0</v>
      </c>
      <c r="L224" s="66">
        <v>240</v>
      </c>
      <c r="M224" s="66">
        <v>37</v>
      </c>
      <c r="N224" s="88">
        <f t="shared" si="48"/>
        <v>0</v>
      </c>
      <c r="O224" s="66">
        <v>37</v>
      </c>
      <c r="P224" s="153">
        <v>0.06</v>
      </c>
      <c r="Q224" s="141">
        <v>16</v>
      </c>
      <c r="R224" s="141"/>
      <c r="S224" s="116">
        <v>0</v>
      </c>
      <c r="T224" s="66">
        <v>0</v>
      </c>
      <c r="U224" s="66">
        <v>0</v>
      </c>
      <c r="V224" s="66">
        <v>0</v>
      </c>
      <c r="W224" s="66">
        <v>0</v>
      </c>
      <c r="X224" s="66">
        <v>0</v>
      </c>
      <c r="Y224" s="66">
        <v>0</v>
      </c>
      <c r="Z224" s="116">
        <v>8.6999999999999993</v>
      </c>
      <c r="AA224" s="66">
        <v>55.8</v>
      </c>
      <c r="AB224" s="66">
        <v>0</v>
      </c>
      <c r="AC224" s="66">
        <v>2.5</v>
      </c>
      <c r="AD224" s="66">
        <v>96</v>
      </c>
      <c r="AE224" s="66">
        <v>54.6</v>
      </c>
      <c r="AF224" s="66">
        <v>680</v>
      </c>
      <c r="AG224" s="66">
        <v>6.2</v>
      </c>
      <c r="AH224" s="66">
        <v>36</v>
      </c>
      <c r="AI224" s="116">
        <v>0</v>
      </c>
      <c r="AJ224" s="66">
        <v>0</v>
      </c>
      <c r="AK224" s="118">
        <v>0</v>
      </c>
      <c r="AL224" s="66">
        <v>1.3</v>
      </c>
      <c r="AM224" s="119">
        <v>1.3</v>
      </c>
      <c r="AN224" s="120">
        <f t="shared" si="43"/>
        <v>108.18</v>
      </c>
      <c r="AO224" s="125">
        <f t="shared" si="44"/>
        <v>6.7612500000000004</v>
      </c>
    </row>
    <row r="225" spans="1:41" x14ac:dyDescent="0.2">
      <c r="A225" s="154" t="s">
        <v>292</v>
      </c>
      <c r="B225" s="50" t="s">
        <v>129</v>
      </c>
      <c r="C225" s="50" t="s">
        <v>440</v>
      </c>
      <c r="D225" s="50">
        <v>9</v>
      </c>
      <c r="E225" s="136" t="s">
        <v>454</v>
      </c>
      <c r="F225" s="52" t="s">
        <v>101</v>
      </c>
      <c r="G225" s="66">
        <v>277</v>
      </c>
      <c r="H225" s="88">
        <f t="shared" si="45"/>
        <v>0</v>
      </c>
      <c r="I225" s="66">
        <f t="shared" si="46"/>
        <v>277</v>
      </c>
      <c r="J225" s="66">
        <v>220</v>
      </c>
      <c r="K225" s="88">
        <f t="shared" si="47"/>
        <v>0</v>
      </c>
      <c r="L225" s="66">
        <v>220</v>
      </c>
      <c r="M225" s="66">
        <v>205</v>
      </c>
      <c r="N225" s="88">
        <f t="shared" si="48"/>
        <v>0</v>
      </c>
      <c r="O225" s="66">
        <v>205</v>
      </c>
      <c r="P225" s="153">
        <v>0.06</v>
      </c>
      <c r="Q225" s="141">
        <v>16</v>
      </c>
      <c r="R225" s="141"/>
      <c r="S225" s="116">
        <v>0</v>
      </c>
      <c r="T225" s="66">
        <v>0</v>
      </c>
      <c r="U225" s="66">
        <v>0</v>
      </c>
      <c r="V225" s="66">
        <v>0</v>
      </c>
      <c r="W225" s="66">
        <v>0</v>
      </c>
      <c r="X225" s="66">
        <v>0</v>
      </c>
      <c r="Y225" s="66">
        <v>0</v>
      </c>
      <c r="Z225" s="116">
        <v>64</v>
      </c>
      <c r="AA225" s="66">
        <v>280</v>
      </c>
      <c r="AB225" s="66">
        <v>0</v>
      </c>
      <c r="AC225" s="66">
        <v>13.8</v>
      </c>
      <c r="AD225" s="66">
        <v>50.5</v>
      </c>
      <c r="AE225" s="66">
        <v>40.1</v>
      </c>
      <c r="AF225" s="66">
        <v>318</v>
      </c>
      <c r="AG225" s="66">
        <v>1.1000000000000001</v>
      </c>
      <c r="AH225" s="66">
        <v>20.6</v>
      </c>
      <c r="AI225" s="116">
        <v>0</v>
      </c>
      <c r="AJ225" s="66">
        <v>0</v>
      </c>
      <c r="AK225" s="118">
        <v>0</v>
      </c>
      <c r="AL225" s="66">
        <v>0</v>
      </c>
      <c r="AM225" s="119">
        <v>0</v>
      </c>
      <c r="AN225" s="120">
        <f t="shared" si="43"/>
        <v>66.399999999999991</v>
      </c>
      <c r="AO225" s="125">
        <f t="shared" si="44"/>
        <v>4.1499999999999995</v>
      </c>
    </row>
    <row r="226" spans="1:41" x14ac:dyDescent="0.2">
      <c r="A226" s="154" t="s">
        <v>339</v>
      </c>
      <c r="B226" s="50" t="s">
        <v>132</v>
      </c>
      <c r="C226" s="50" t="s">
        <v>19</v>
      </c>
      <c r="D226" s="50">
        <v>5</v>
      </c>
      <c r="E226" s="136" t="s">
        <v>439</v>
      </c>
      <c r="F226" s="52" t="s">
        <v>101</v>
      </c>
      <c r="G226" s="66">
        <v>308</v>
      </c>
      <c r="H226" s="88">
        <f t="shared" si="45"/>
        <v>0</v>
      </c>
      <c r="I226" s="66">
        <f t="shared" si="46"/>
        <v>308</v>
      </c>
      <c r="J226" s="66">
        <v>300</v>
      </c>
      <c r="K226" s="88">
        <f t="shared" si="47"/>
        <v>0</v>
      </c>
      <c r="L226" s="66">
        <v>300</v>
      </c>
      <c r="M226" s="66">
        <v>267</v>
      </c>
      <c r="N226" s="88">
        <f t="shared" si="48"/>
        <v>0</v>
      </c>
      <c r="O226" s="66">
        <v>267</v>
      </c>
      <c r="P226" s="153">
        <v>0.01</v>
      </c>
      <c r="Q226" s="141">
        <v>16</v>
      </c>
      <c r="R226" s="141"/>
      <c r="S226" s="116">
        <v>0</v>
      </c>
      <c r="T226" s="66">
        <v>0</v>
      </c>
      <c r="U226" s="66">
        <v>0</v>
      </c>
      <c r="V226" s="66">
        <v>0</v>
      </c>
      <c r="W226" s="66">
        <v>0</v>
      </c>
      <c r="X226" s="66">
        <v>0</v>
      </c>
      <c r="Y226" s="66">
        <v>0</v>
      </c>
      <c r="Z226" s="116">
        <v>0</v>
      </c>
      <c r="AA226" s="66">
        <v>0</v>
      </c>
      <c r="AB226" s="66">
        <v>0</v>
      </c>
      <c r="AC226" s="66">
        <v>0</v>
      </c>
      <c r="AD226" s="66">
        <v>64</v>
      </c>
      <c r="AE226" s="66">
        <v>42.1</v>
      </c>
      <c r="AF226" s="66">
        <v>488</v>
      </c>
      <c r="AG226" s="66">
        <v>0.9</v>
      </c>
      <c r="AH226" s="66">
        <v>27.8</v>
      </c>
      <c r="AI226" s="116">
        <v>0</v>
      </c>
      <c r="AJ226" s="66">
        <v>0</v>
      </c>
      <c r="AK226" s="118">
        <v>0</v>
      </c>
      <c r="AL226" s="66">
        <v>0.9</v>
      </c>
      <c r="AM226" s="119">
        <v>0</v>
      </c>
      <c r="AN226" s="120">
        <f t="shared" si="43"/>
        <v>54.199999999999996</v>
      </c>
      <c r="AO226" s="125">
        <f t="shared" si="44"/>
        <v>3.3874999999999997</v>
      </c>
    </row>
    <row r="227" spans="1:41" x14ac:dyDescent="0.2">
      <c r="A227" s="154" t="s">
        <v>231</v>
      </c>
      <c r="B227" s="50" t="s">
        <v>132</v>
      </c>
      <c r="C227" s="50" t="s">
        <v>431</v>
      </c>
      <c r="D227" s="50">
        <v>7</v>
      </c>
      <c r="E227" s="136"/>
      <c r="F227" s="52" t="s">
        <v>101</v>
      </c>
      <c r="G227" s="66">
        <v>213</v>
      </c>
      <c r="H227" s="88">
        <f t="shared" si="45"/>
        <v>0</v>
      </c>
      <c r="I227" s="66">
        <f t="shared" si="46"/>
        <v>213</v>
      </c>
      <c r="J227" s="66">
        <v>170</v>
      </c>
      <c r="K227" s="88">
        <f t="shared" si="47"/>
        <v>0</v>
      </c>
      <c r="L227" s="66">
        <v>170</v>
      </c>
      <c r="M227" s="66">
        <v>109</v>
      </c>
      <c r="N227" s="88">
        <f t="shared" si="48"/>
        <v>0</v>
      </c>
      <c r="O227" s="66">
        <v>109</v>
      </c>
      <c r="P227" s="153">
        <v>0.01</v>
      </c>
      <c r="Q227" s="141">
        <v>16</v>
      </c>
      <c r="R227" s="141"/>
      <c r="S227" s="116">
        <v>0</v>
      </c>
      <c r="T227" s="66">
        <v>0</v>
      </c>
      <c r="U227" s="66">
        <v>0</v>
      </c>
      <c r="V227" s="66">
        <v>0</v>
      </c>
      <c r="W227" s="66">
        <v>0</v>
      </c>
      <c r="X227" s="66">
        <v>0</v>
      </c>
      <c r="Y227" s="66">
        <v>0</v>
      </c>
      <c r="Z227" s="116">
        <v>0</v>
      </c>
      <c r="AA227" s="66">
        <v>0</v>
      </c>
      <c r="AB227" s="66">
        <v>0</v>
      </c>
      <c r="AC227" s="66">
        <v>0</v>
      </c>
      <c r="AD227" s="66">
        <v>80</v>
      </c>
      <c r="AE227" s="66">
        <v>45.4</v>
      </c>
      <c r="AF227" s="66">
        <v>669</v>
      </c>
      <c r="AG227" s="66">
        <v>3.5</v>
      </c>
      <c r="AH227" s="66">
        <v>29.1</v>
      </c>
      <c r="AI227" s="116">
        <v>0</v>
      </c>
      <c r="AJ227" s="66">
        <v>0</v>
      </c>
      <c r="AK227" s="118">
        <v>0</v>
      </c>
      <c r="AL227" s="66">
        <v>1.2</v>
      </c>
      <c r="AM227" s="119">
        <v>0</v>
      </c>
      <c r="AN227" s="120">
        <f t="shared" si="43"/>
        <v>87.9</v>
      </c>
      <c r="AO227" s="125">
        <f t="shared" si="44"/>
        <v>5.4937500000000004</v>
      </c>
    </row>
    <row r="228" spans="1:41" x14ac:dyDescent="0.2">
      <c r="A228" s="154" t="s">
        <v>352</v>
      </c>
      <c r="B228" s="50" t="s">
        <v>160</v>
      </c>
      <c r="C228" s="50" t="s">
        <v>443</v>
      </c>
      <c r="D228" s="50">
        <v>9</v>
      </c>
      <c r="E228" s="136" t="s">
        <v>429</v>
      </c>
      <c r="F228" s="52" t="s">
        <v>101</v>
      </c>
      <c r="G228" s="66">
        <v>349</v>
      </c>
      <c r="H228" s="88">
        <f t="shared" si="45"/>
        <v>0</v>
      </c>
      <c r="I228" s="66">
        <f t="shared" si="46"/>
        <v>349</v>
      </c>
      <c r="J228" s="66">
        <v>300</v>
      </c>
      <c r="K228" s="88">
        <f t="shared" si="47"/>
        <v>0</v>
      </c>
      <c r="L228" s="66">
        <v>300</v>
      </c>
      <c r="M228" s="66">
        <v>280</v>
      </c>
      <c r="N228" s="88">
        <f t="shared" si="48"/>
        <v>0</v>
      </c>
      <c r="O228" s="66">
        <v>280</v>
      </c>
      <c r="P228" s="153">
        <v>0</v>
      </c>
      <c r="Q228" s="141">
        <v>16</v>
      </c>
      <c r="R228" s="141"/>
      <c r="S228" s="116">
        <v>0</v>
      </c>
      <c r="T228" s="66">
        <v>0</v>
      </c>
      <c r="U228" s="66">
        <v>0</v>
      </c>
      <c r="V228" s="66">
        <v>0</v>
      </c>
      <c r="W228" s="66">
        <v>0</v>
      </c>
      <c r="X228" s="66">
        <v>0</v>
      </c>
      <c r="Y228" s="66">
        <v>0</v>
      </c>
      <c r="Z228" s="116">
        <v>0</v>
      </c>
      <c r="AA228" s="66">
        <v>0</v>
      </c>
      <c r="AB228" s="66">
        <v>0</v>
      </c>
      <c r="AC228" s="66">
        <v>0</v>
      </c>
      <c r="AD228" s="66">
        <v>48</v>
      </c>
      <c r="AE228" s="66">
        <v>30.8</v>
      </c>
      <c r="AF228" s="66">
        <v>285</v>
      </c>
      <c r="AG228" s="66">
        <v>1</v>
      </c>
      <c r="AH228" s="66">
        <v>21.6</v>
      </c>
      <c r="AI228" s="116">
        <v>0</v>
      </c>
      <c r="AJ228" s="66">
        <v>0</v>
      </c>
      <c r="AK228" s="118">
        <v>0</v>
      </c>
      <c r="AL228" s="66">
        <v>0</v>
      </c>
      <c r="AM228" s="119">
        <v>0</v>
      </c>
      <c r="AN228" s="120">
        <f t="shared" si="43"/>
        <v>34.5</v>
      </c>
      <c r="AO228" s="125">
        <f t="shared" si="44"/>
        <v>2.15625</v>
      </c>
    </row>
    <row r="229" spans="1:41" x14ac:dyDescent="0.2">
      <c r="A229" s="154" t="s">
        <v>513</v>
      </c>
      <c r="B229" s="50" t="s">
        <v>160</v>
      </c>
      <c r="C229" s="50" t="s">
        <v>431</v>
      </c>
      <c r="D229" s="50">
        <v>7</v>
      </c>
      <c r="E229" s="136" t="s">
        <v>453</v>
      </c>
      <c r="F229" s="52" t="s">
        <v>101</v>
      </c>
      <c r="G229" s="66">
        <v>290</v>
      </c>
      <c r="H229" s="88">
        <f t="shared" si="45"/>
        <v>0</v>
      </c>
      <c r="I229" s="66">
        <f t="shared" si="46"/>
        <v>290</v>
      </c>
      <c r="J229" s="66">
        <v>300</v>
      </c>
      <c r="K229" s="88">
        <f t="shared" si="47"/>
        <v>0</v>
      </c>
      <c r="L229" s="66">
        <v>300</v>
      </c>
      <c r="M229" s="66">
        <v>300</v>
      </c>
      <c r="N229" s="88">
        <f t="shared" si="48"/>
        <v>0</v>
      </c>
      <c r="O229" s="66">
        <v>300</v>
      </c>
      <c r="P229" s="153">
        <v>0.01</v>
      </c>
      <c r="Q229" s="141">
        <v>16</v>
      </c>
      <c r="R229" s="141"/>
      <c r="S229" s="116">
        <v>0</v>
      </c>
      <c r="T229" s="66">
        <v>0</v>
      </c>
      <c r="U229" s="66">
        <v>0</v>
      </c>
      <c r="V229" s="66">
        <v>0</v>
      </c>
      <c r="W229" s="66">
        <v>0</v>
      </c>
      <c r="X229" s="66">
        <v>0</v>
      </c>
      <c r="Y229" s="66">
        <v>0</v>
      </c>
      <c r="Z229" s="116">
        <v>0</v>
      </c>
      <c r="AA229" s="66">
        <v>0</v>
      </c>
      <c r="AB229" s="66">
        <v>0</v>
      </c>
      <c r="AC229" s="66">
        <v>0</v>
      </c>
      <c r="AD229" s="66">
        <v>64.099999999999994</v>
      </c>
      <c r="AE229" s="66">
        <v>41</v>
      </c>
      <c r="AF229" s="66">
        <v>476</v>
      </c>
      <c r="AG229" s="66">
        <v>2.5</v>
      </c>
      <c r="AH229" s="66">
        <v>28.6</v>
      </c>
      <c r="AI229" s="116">
        <v>0</v>
      </c>
      <c r="AJ229" s="66">
        <v>0</v>
      </c>
      <c r="AK229" s="118">
        <v>0</v>
      </c>
      <c r="AL229" s="66">
        <v>1.3</v>
      </c>
      <c r="AM229" s="119">
        <v>0</v>
      </c>
      <c r="AN229" s="120">
        <f t="shared" si="43"/>
        <v>62.6</v>
      </c>
      <c r="AO229" s="125">
        <f t="shared" si="44"/>
        <v>3.9125000000000001</v>
      </c>
    </row>
    <row r="230" spans="1:41" x14ac:dyDescent="0.2">
      <c r="A230" s="154" t="s">
        <v>227</v>
      </c>
      <c r="B230" s="50" t="s">
        <v>132</v>
      </c>
      <c r="C230" s="50" t="s">
        <v>13</v>
      </c>
      <c r="D230" s="50">
        <v>11</v>
      </c>
      <c r="E230" s="136" t="s">
        <v>439</v>
      </c>
      <c r="F230" s="52" t="s">
        <v>101</v>
      </c>
      <c r="G230" s="66">
        <v>243</v>
      </c>
      <c r="H230" s="88">
        <f t="shared" si="45"/>
        <v>0</v>
      </c>
      <c r="I230" s="66">
        <f t="shared" si="46"/>
        <v>243</v>
      </c>
      <c r="J230" s="66">
        <v>264</v>
      </c>
      <c r="K230" s="88">
        <f t="shared" si="47"/>
        <v>0</v>
      </c>
      <c r="L230" s="66">
        <v>264</v>
      </c>
      <c r="M230" s="66">
        <v>93</v>
      </c>
      <c r="N230" s="88">
        <f t="shared" si="48"/>
        <v>0</v>
      </c>
      <c r="O230" s="66">
        <v>93</v>
      </c>
      <c r="P230" s="153">
        <v>0.01</v>
      </c>
      <c r="Q230" s="141">
        <v>16</v>
      </c>
      <c r="R230" s="141"/>
      <c r="S230" s="116">
        <v>0</v>
      </c>
      <c r="T230" s="66">
        <v>0</v>
      </c>
      <c r="U230" s="66">
        <v>0</v>
      </c>
      <c r="V230" s="66">
        <v>0</v>
      </c>
      <c r="W230" s="66">
        <v>0</v>
      </c>
      <c r="X230" s="66">
        <v>0</v>
      </c>
      <c r="Y230" s="66">
        <v>0</v>
      </c>
      <c r="Z230" s="116">
        <v>0</v>
      </c>
      <c r="AA230" s="66">
        <v>0</v>
      </c>
      <c r="AB230" s="66">
        <v>0</v>
      </c>
      <c r="AC230" s="66">
        <v>0</v>
      </c>
      <c r="AD230" s="66">
        <v>66.2</v>
      </c>
      <c r="AE230" s="66">
        <v>39.700000000000003</v>
      </c>
      <c r="AF230" s="66">
        <v>598</v>
      </c>
      <c r="AG230" s="66">
        <v>3.5</v>
      </c>
      <c r="AH230" s="66">
        <v>26.5</v>
      </c>
      <c r="AI230" s="116">
        <v>0</v>
      </c>
      <c r="AJ230" s="66">
        <v>0</v>
      </c>
      <c r="AK230" s="118">
        <v>0</v>
      </c>
      <c r="AL230" s="66">
        <v>0.8</v>
      </c>
      <c r="AM230" s="119">
        <v>0</v>
      </c>
      <c r="AN230" s="120">
        <f t="shared" si="43"/>
        <v>80.8</v>
      </c>
      <c r="AO230" s="125">
        <f t="shared" si="44"/>
        <v>5.05</v>
      </c>
    </row>
    <row r="231" spans="1:41" x14ac:dyDescent="0.2">
      <c r="A231" s="154" t="s">
        <v>276</v>
      </c>
      <c r="B231" s="50" t="s">
        <v>132</v>
      </c>
      <c r="C231" s="50" t="s">
        <v>447</v>
      </c>
      <c r="D231" s="50">
        <v>5</v>
      </c>
      <c r="E231" s="136" t="s">
        <v>439</v>
      </c>
      <c r="F231" s="52" t="s">
        <v>101</v>
      </c>
      <c r="G231" s="66">
        <v>256</v>
      </c>
      <c r="H231" s="88">
        <f t="shared" si="45"/>
        <v>0</v>
      </c>
      <c r="I231" s="66">
        <f t="shared" si="46"/>
        <v>256</v>
      </c>
      <c r="J231" s="66">
        <v>279</v>
      </c>
      <c r="K231" s="88">
        <f t="shared" si="47"/>
        <v>0</v>
      </c>
      <c r="L231" s="66">
        <v>279</v>
      </c>
      <c r="M231" s="66">
        <v>175</v>
      </c>
      <c r="N231" s="88">
        <f t="shared" si="48"/>
        <v>0</v>
      </c>
      <c r="O231" s="66">
        <v>175</v>
      </c>
      <c r="P231" s="153">
        <v>0.02</v>
      </c>
      <c r="Q231" s="141">
        <v>16</v>
      </c>
      <c r="R231" s="141"/>
      <c r="S231" s="116">
        <v>0</v>
      </c>
      <c r="T231" s="66">
        <v>0</v>
      </c>
      <c r="U231" s="66">
        <v>0</v>
      </c>
      <c r="V231" s="66">
        <v>0</v>
      </c>
      <c r="W231" s="66">
        <v>0</v>
      </c>
      <c r="X231" s="66">
        <v>0</v>
      </c>
      <c r="Y231" s="66">
        <v>0</v>
      </c>
      <c r="Z231" s="116">
        <v>14.9</v>
      </c>
      <c r="AA231" s="66">
        <v>89.6</v>
      </c>
      <c r="AB231" s="66">
        <v>0</v>
      </c>
      <c r="AC231" s="66">
        <v>3.2</v>
      </c>
      <c r="AD231" s="66">
        <v>64</v>
      </c>
      <c r="AE231" s="66">
        <v>36.299999999999997</v>
      </c>
      <c r="AF231" s="66">
        <v>552</v>
      </c>
      <c r="AG231" s="66">
        <v>2.1</v>
      </c>
      <c r="AH231" s="66">
        <v>24.5</v>
      </c>
      <c r="AI231" s="116">
        <v>0</v>
      </c>
      <c r="AJ231" s="66">
        <v>0</v>
      </c>
      <c r="AK231" s="118">
        <v>0</v>
      </c>
      <c r="AL231" s="66">
        <v>1.1000000000000001</v>
      </c>
      <c r="AM231" s="119">
        <v>0</v>
      </c>
      <c r="AN231" s="120">
        <f t="shared" si="43"/>
        <v>76.759999999999991</v>
      </c>
      <c r="AO231" s="125">
        <f t="shared" si="44"/>
        <v>4.7974999999999994</v>
      </c>
    </row>
    <row r="232" spans="1:41" x14ac:dyDescent="0.2">
      <c r="A232" s="154" t="s">
        <v>514</v>
      </c>
      <c r="B232" s="50" t="s">
        <v>129</v>
      </c>
      <c r="C232" s="50" t="s">
        <v>431</v>
      </c>
      <c r="D232" s="50">
        <v>7</v>
      </c>
      <c r="E232" s="136"/>
      <c r="F232" s="52" t="s">
        <v>101</v>
      </c>
      <c r="G232" s="66">
        <v>336</v>
      </c>
      <c r="H232" s="88">
        <f t="shared" si="45"/>
        <v>0</v>
      </c>
      <c r="I232" s="66">
        <f t="shared" si="46"/>
        <v>336</v>
      </c>
      <c r="J232" s="66">
        <v>291</v>
      </c>
      <c r="K232" s="88">
        <f t="shared" si="47"/>
        <v>0</v>
      </c>
      <c r="L232" s="66">
        <v>291</v>
      </c>
      <c r="M232" s="66">
        <v>300</v>
      </c>
      <c r="N232" s="88">
        <f t="shared" si="48"/>
        <v>0</v>
      </c>
      <c r="O232" s="66">
        <v>300</v>
      </c>
      <c r="P232" s="153">
        <v>0.01</v>
      </c>
      <c r="Q232" s="141">
        <v>16</v>
      </c>
      <c r="R232" s="141"/>
      <c r="S232" s="116">
        <v>0</v>
      </c>
      <c r="T232" s="66">
        <v>0</v>
      </c>
      <c r="U232" s="66">
        <v>0</v>
      </c>
      <c r="V232" s="66">
        <v>0</v>
      </c>
      <c r="W232" s="66">
        <v>0</v>
      </c>
      <c r="X232" s="66">
        <v>0</v>
      </c>
      <c r="Y232" s="66">
        <v>0</v>
      </c>
      <c r="Z232" s="116">
        <v>80</v>
      </c>
      <c r="AA232" s="66">
        <v>363</v>
      </c>
      <c r="AB232" s="66">
        <v>2.2999999999999998</v>
      </c>
      <c r="AC232" s="66">
        <v>18.600000000000001</v>
      </c>
      <c r="AD232" s="66">
        <v>14</v>
      </c>
      <c r="AE232" s="66">
        <v>11.6</v>
      </c>
      <c r="AF232" s="66">
        <v>39.5</v>
      </c>
      <c r="AG232" s="66">
        <v>0</v>
      </c>
      <c r="AH232" s="66">
        <v>7</v>
      </c>
      <c r="AI232" s="116">
        <v>0</v>
      </c>
      <c r="AJ232" s="66">
        <v>0</v>
      </c>
      <c r="AK232" s="118">
        <v>0</v>
      </c>
      <c r="AL232" s="66">
        <v>0</v>
      </c>
      <c r="AM232" s="119">
        <v>0</v>
      </c>
      <c r="AN232" s="120">
        <f t="shared" si="43"/>
        <v>54.05</v>
      </c>
      <c r="AO232" s="125">
        <f t="shared" si="44"/>
        <v>3.3781249999999998</v>
      </c>
    </row>
    <row r="233" spans="1:41" x14ac:dyDescent="0.2">
      <c r="A233" s="154" t="s">
        <v>316</v>
      </c>
      <c r="B233" s="50" t="s">
        <v>160</v>
      </c>
      <c r="C233" s="50" t="s">
        <v>448</v>
      </c>
      <c r="D233" s="50">
        <v>11</v>
      </c>
      <c r="E233" s="136"/>
      <c r="F233" s="52" t="s">
        <v>101</v>
      </c>
      <c r="G233" s="66">
        <v>329</v>
      </c>
      <c r="H233" s="88">
        <f t="shared" si="45"/>
        <v>0</v>
      </c>
      <c r="I233" s="66">
        <f t="shared" si="46"/>
        <v>329</v>
      </c>
      <c r="J233" s="66">
        <v>300</v>
      </c>
      <c r="K233" s="88">
        <f t="shared" si="47"/>
        <v>0</v>
      </c>
      <c r="L233" s="66">
        <v>300</v>
      </c>
      <c r="M233" s="66">
        <v>300</v>
      </c>
      <c r="N233" s="88">
        <f t="shared" si="48"/>
        <v>0</v>
      </c>
      <c r="O233" s="66">
        <v>300</v>
      </c>
      <c r="P233" s="153">
        <v>0</v>
      </c>
      <c r="Q233" s="141">
        <v>16</v>
      </c>
      <c r="R233" s="141"/>
      <c r="S233" s="116">
        <v>0</v>
      </c>
      <c r="T233" s="66">
        <v>0</v>
      </c>
      <c r="U233" s="66">
        <v>0</v>
      </c>
      <c r="V233" s="66">
        <v>0</v>
      </c>
      <c r="W233" s="66">
        <v>0</v>
      </c>
      <c r="X233" s="66">
        <v>0</v>
      </c>
      <c r="Y233" s="66">
        <v>0</v>
      </c>
      <c r="Z233" s="116">
        <v>0</v>
      </c>
      <c r="AA233" s="66">
        <v>0</v>
      </c>
      <c r="AB233" s="66">
        <v>0</v>
      </c>
      <c r="AC233" s="66">
        <v>0</v>
      </c>
      <c r="AD233" s="66">
        <v>48</v>
      </c>
      <c r="AE233" s="66">
        <v>30.8</v>
      </c>
      <c r="AF233" s="66">
        <v>327</v>
      </c>
      <c r="AG233" s="66">
        <v>2.2999999999999998</v>
      </c>
      <c r="AH233" s="66">
        <v>21.7</v>
      </c>
      <c r="AI233" s="116">
        <v>0</v>
      </c>
      <c r="AJ233" s="66">
        <v>0</v>
      </c>
      <c r="AK233" s="118">
        <v>0</v>
      </c>
      <c r="AL233" s="66">
        <v>0</v>
      </c>
      <c r="AM233" s="119">
        <v>0</v>
      </c>
      <c r="AN233" s="120">
        <f t="shared" si="43"/>
        <v>46.5</v>
      </c>
      <c r="AO233" s="125">
        <f t="shared" si="44"/>
        <v>2.90625</v>
      </c>
    </row>
    <row r="234" spans="1:41" x14ac:dyDescent="0.2">
      <c r="A234" s="154" t="s">
        <v>363</v>
      </c>
      <c r="B234" s="50" t="s">
        <v>160</v>
      </c>
      <c r="C234" s="50" t="s">
        <v>433</v>
      </c>
      <c r="D234" s="50">
        <v>6</v>
      </c>
      <c r="E234" s="136"/>
      <c r="F234" s="52" t="s">
        <v>101</v>
      </c>
      <c r="G234" s="66">
        <v>224</v>
      </c>
      <c r="H234" s="88">
        <f t="shared" si="45"/>
        <v>0</v>
      </c>
      <c r="I234" s="66">
        <f t="shared" si="46"/>
        <v>224</v>
      </c>
      <c r="J234" s="66">
        <v>250</v>
      </c>
      <c r="K234" s="88">
        <f t="shared" si="47"/>
        <v>0</v>
      </c>
      <c r="L234" s="66">
        <v>250</v>
      </c>
      <c r="M234" s="66">
        <v>300</v>
      </c>
      <c r="N234" s="88">
        <f t="shared" si="48"/>
        <v>0</v>
      </c>
      <c r="O234" s="66">
        <v>300</v>
      </c>
      <c r="P234" s="153">
        <v>0.04</v>
      </c>
      <c r="Q234" s="141">
        <v>16</v>
      </c>
      <c r="R234" s="141"/>
      <c r="S234" s="116">
        <v>0</v>
      </c>
      <c r="T234" s="66">
        <v>0</v>
      </c>
      <c r="U234" s="66">
        <v>0</v>
      </c>
      <c r="V234" s="66">
        <v>0</v>
      </c>
      <c r="W234" s="66">
        <v>0</v>
      </c>
      <c r="X234" s="66">
        <v>0</v>
      </c>
      <c r="Y234" s="66">
        <v>0</v>
      </c>
      <c r="Z234" s="116">
        <v>0</v>
      </c>
      <c r="AA234" s="66">
        <v>0</v>
      </c>
      <c r="AB234" s="66">
        <v>0</v>
      </c>
      <c r="AC234" s="66">
        <v>0</v>
      </c>
      <c r="AD234" s="66">
        <v>80</v>
      </c>
      <c r="AE234" s="66">
        <v>52.9</v>
      </c>
      <c r="AF234" s="66">
        <v>559</v>
      </c>
      <c r="AG234" s="66">
        <v>3.9</v>
      </c>
      <c r="AH234" s="66">
        <v>37.200000000000003</v>
      </c>
      <c r="AI234" s="116">
        <v>0</v>
      </c>
      <c r="AJ234" s="66">
        <v>0</v>
      </c>
      <c r="AK234" s="118">
        <v>0</v>
      </c>
      <c r="AL234" s="66">
        <v>1</v>
      </c>
      <c r="AM234" s="119">
        <v>0</v>
      </c>
      <c r="AN234" s="120">
        <f t="shared" ref="AN234:AN265" si="49">IFERROR($S234*$S$2+$T234*$T$2+IF($U$2=0,0,$U234/$U$2)+$V234*$V$2+$W234*$W$2+$X234*$X$2+$Z234*$Z$2+IF($AA$2=0,0,$AA234/$AA$2)+$AB$2*$AB234+$AE234*$AE$2+IF($AF$2=0,0,$AF234/$AF$2)+$AG234*$AG$2+IF($AI$2=0,0,$AI234/$AI$2)+$AJ234*$AJ$2+$AK234*$AK$2+$AL234*$AL$2+$AM234*$AM$2,0)</f>
        <v>79.3</v>
      </c>
      <c r="AO234" s="125">
        <f t="shared" ref="AO234:AO265" si="50">IFERROR($AN234/$Q234,"-")</f>
        <v>4.9562499999999998</v>
      </c>
    </row>
    <row r="235" spans="1:41" x14ac:dyDescent="0.2">
      <c r="A235" s="154" t="s">
        <v>304</v>
      </c>
      <c r="B235" s="50" t="s">
        <v>129</v>
      </c>
      <c r="C235" s="50" t="s">
        <v>449</v>
      </c>
      <c r="D235" s="50">
        <v>10</v>
      </c>
      <c r="E235" s="136" t="s">
        <v>429</v>
      </c>
      <c r="F235" s="52" t="s">
        <v>101</v>
      </c>
      <c r="G235" s="66">
        <v>146</v>
      </c>
      <c r="H235" s="88">
        <f t="shared" si="45"/>
        <v>0</v>
      </c>
      <c r="I235" s="66">
        <f t="shared" si="46"/>
        <v>146</v>
      </c>
      <c r="J235" s="66">
        <v>158</v>
      </c>
      <c r="K235" s="88">
        <f t="shared" si="47"/>
        <v>0</v>
      </c>
      <c r="L235" s="66">
        <v>158</v>
      </c>
      <c r="M235" s="66">
        <v>185</v>
      </c>
      <c r="N235" s="88">
        <f t="shared" si="48"/>
        <v>0</v>
      </c>
      <c r="O235" s="66">
        <v>185</v>
      </c>
      <c r="P235" s="153">
        <v>0.18</v>
      </c>
      <c r="Q235" s="141">
        <v>16</v>
      </c>
      <c r="R235" s="141"/>
      <c r="S235" s="116">
        <v>0</v>
      </c>
      <c r="T235" s="66">
        <v>0</v>
      </c>
      <c r="U235" s="66">
        <v>0</v>
      </c>
      <c r="V235" s="66">
        <v>0</v>
      </c>
      <c r="W235" s="66">
        <v>0</v>
      </c>
      <c r="X235" s="66">
        <v>0</v>
      </c>
      <c r="Y235" s="66">
        <v>0</v>
      </c>
      <c r="Z235" s="116">
        <v>180</v>
      </c>
      <c r="AA235" s="66">
        <v>780</v>
      </c>
      <c r="AB235" s="66">
        <v>6.6</v>
      </c>
      <c r="AC235" s="66">
        <v>38.299999999999997</v>
      </c>
      <c r="AD235" s="66">
        <v>22.4</v>
      </c>
      <c r="AE235" s="66">
        <v>17.2</v>
      </c>
      <c r="AF235" s="66">
        <v>133</v>
      </c>
      <c r="AG235" s="66">
        <v>0</v>
      </c>
      <c r="AH235" s="66">
        <v>10.6</v>
      </c>
      <c r="AI235" s="116">
        <v>0</v>
      </c>
      <c r="AJ235" s="66">
        <v>0</v>
      </c>
      <c r="AK235" s="118">
        <v>0</v>
      </c>
      <c r="AL235" s="66">
        <v>2.6</v>
      </c>
      <c r="AM235" s="119">
        <v>1.3</v>
      </c>
      <c r="AN235" s="120">
        <f t="shared" si="49"/>
        <v>128.30000000000001</v>
      </c>
      <c r="AO235" s="125">
        <f t="shared" si="50"/>
        <v>8.0187500000000007</v>
      </c>
    </row>
    <row r="236" spans="1:41" x14ac:dyDescent="0.2">
      <c r="A236" s="154" t="s">
        <v>515</v>
      </c>
      <c r="B236" s="50" t="s">
        <v>129</v>
      </c>
      <c r="C236" s="50" t="s">
        <v>434</v>
      </c>
      <c r="D236" s="50">
        <v>8</v>
      </c>
      <c r="E236" s="136"/>
      <c r="F236" s="52" t="s">
        <v>101</v>
      </c>
      <c r="G236" s="66">
        <v>362</v>
      </c>
      <c r="H236" s="88">
        <f t="shared" si="45"/>
        <v>0</v>
      </c>
      <c r="I236" s="66">
        <f t="shared" si="46"/>
        <v>362</v>
      </c>
      <c r="J236" s="66">
        <v>268</v>
      </c>
      <c r="K236" s="88">
        <f t="shared" si="47"/>
        <v>0</v>
      </c>
      <c r="L236" s="66">
        <v>268</v>
      </c>
      <c r="M236" s="66">
        <v>300</v>
      </c>
      <c r="N236" s="88">
        <f t="shared" si="48"/>
        <v>0</v>
      </c>
      <c r="O236" s="66">
        <v>300</v>
      </c>
      <c r="P236" s="153">
        <v>0.02</v>
      </c>
      <c r="Q236" s="141">
        <v>16</v>
      </c>
      <c r="R236" s="141"/>
      <c r="S236" s="116">
        <v>0</v>
      </c>
      <c r="T236" s="66">
        <v>0</v>
      </c>
      <c r="U236" s="66">
        <v>0</v>
      </c>
      <c r="V236" s="66">
        <v>0</v>
      </c>
      <c r="W236" s="66">
        <v>0</v>
      </c>
      <c r="X236" s="66">
        <v>0</v>
      </c>
      <c r="Y236" s="66">
        <v>0</v>
      </c>
      <c r="Z236" s="116">
        <v>48</v>
      </c>
      <c r="AA236" s="66">
        <v>215</v>
      </c>
      <c r="AB236" s="66">
        <v>1.1000000000000001</v>
      </c>
      <c r="AC236" s="66">
        <v>10.7</v>
      </c>
      <c r="AD236" s="66">
        <v>17.2</v>
      </c>
      <c r="AE236" s="66">
        <v>14</v>
      </c>
      <c r="AF236" s="66">
        <v>94.5</v>
      </c>
      <c r="AG236" s="66">
        <v>0</v>
      </c>
      <c r="AH236" s="66">
        <v>7.5</v>
      </c>
      <c r="AI236" s="116">
        <v>0</v>
      </c>
      <c r="AJ236" s="66">
        <v>0</v>
      </c>
      <c r="AK236" s="118">
        <v>0</v>
      </c>
      <c r="AL236" s="66">
        <v>0</v>
      </c>
      <c r="AM236" s="119">
        <v>0</v>
      </c>
      <c r="AN236" s="120">
        <f t="shared" si="49"/>
        <v>37.549999999999997</v>
      </c>
      <c r="AO236" s="125">
        <f t="shared" si="50"/>
        <v>2.3468749999999998</v>
      </c>
    </row>
    <row r="237" spans="1:41" x14ac:dyDescent="0.2">
      <c r="A237" s="154" t="s">
        <v>516</v>
      </c>
      <c r="B237" s="50" t="s">
        <v>160</v>
      </c>
      <c r="C237" s="50" t="s">
        <v>438</v>
      </c>
      <c r="D237" s="50">
        <v>11</v>
      </c>
      <c r="E237" s="136"/>
      <c r="F237" s="52"/>
      <c r="G237" s="66">
        <v>377</v>
      </c>
      <c r="H237" s="88"/>
      <c r="I237" s="66"/>
      <c r="J237" s="66">
        <v>300</v>
      </c>
      <c r="K237" s="88"/>
      <c r="L237" s="66">
        <v>300</v>
      </c>
      <c r="M237" s="66">
        <v>300</v>
      </c>
      <c r="N237" s="88"/>
      <c r="O237" s="66">
        <v>300</v>
      </c>
      <c r="P237" s="74">
        <v>0</v>
      </c>
      <c r="Q237" s="141">
        <v>16</v>
      </c>
      <c r="R237" s="141"/>
      <c r="S237" s="116">
        <v>0</v>
      </c>
      <c r="T237" s="66">
        <v>0</v>
      </c>
      <c r="U237" s="66">
        <v>0</v>
      </c>
      <c r="V237" s="66">
        <v>0</v>
      </c>
      <c r="W237" s="66">
        <v>0</v>
      </c>
      <c r="X237" s="66">
        <v>0</v>
      </c>
      <c r="Y237" s="66">
        <v>0</v>
      </c>
      <c r="Z237" s="116">
        <v>0</v>
      </c>
      <c r="AA237" s="66">
        <v>0</v>
      </c>
      <c r="AB237" s="66">
        <v>0</v>
      </c>
      <c r="AC237" s="66">
        <v>0</v>
      </c>
      <c r="AD237" s="66">
        <v>32</v>
      </c>
      <c r="AE237" s="66">
        <v>19.2</v>
      </c>
      <c r="AF237" s="66">
        <v>243</v>
      </c>
      <c r="AG237" s="66">
        <v>0.9</v>
      </c>
      <c r="AH237" s="66">
        <v>13.7</v>
      </c>
      <c r="AI237" s="116">
        <v>0</v>
      </c>
      <c r="AJ237" s="66">
        <v>0</v>
      </c>
      <c r="AK237" s="118">
        <v>0</v>
      </c>
      <c r="AL237" s="66">
        <v>0</v>
      </c>
      <c r="AM237" s="119">
        <v>0</v>
      </c>
      <c r="AN237" s="120">
        <f t="shared" si="49"/>
        <v>29.700000000000003</v>
      </c>
      <c r="AO237" s="125">
        <f t="shared" si="50"/>
        <v>1.8562500000000002</v>
      </c>
    </row>
    <row r="238" spans="1:41" x14ac:dyDescent="0.2">
      <c r="A238" s="154" t="s">
        <v>205</v>
      </c>
      <c r="B238" s="50" t="s">
        <v>132</v>
      </c>
      <c r="C238" s="50" t="s">
        <v>434</v>
      </c>
      <c r="D238" s="50">
        <v>8</v>
      </c>
      <c r="E238" s="136"/>
      <c r="F238" s="52" t="s">
        <v>101</v>
      </c>
      <c r="G238" s="66">
        <v>223</v>
      </c>
      <c r="H238" s="88">
        <f t="shared" ref="H238:H243" si="51">I238-G238</f>
        <v>0</v>
      </c>
      <c r="I238" s="66">
        <f t="shared" ref="I238:I243" si="52">G238</f>
        <v>223</v>
      </c>
      <c r="J238" s="66">
        <v>300</v>
      </c>
      <c r="K238" s="88">
        <f t="shared" ref="K238:K243" si="53">L238-J238</f>
        <v>0</v>
      </c>
      <c r="L238" s="66">
        <v>300</v>
      </c>
      <c r="M238" s="66">
        <v>300</v>
      </c>
      <c r="N238" s="88">
        <f t="shared" ref="N238:N243" si="54">O238-M238</f>
        <v>0</v>
      </c>
      <c r="O238" s="66">
        <v>300</v>
      </c>
      <c r="P238" s="153">
        <v>0.02</v>
      </c>
      <c r="Q238" s="141">
        <v>16</v>
      </c>
      <c r="R238" s="141"/>
      <c r="S238" s="116">
        <v>0</v>
      </c>
      <c r="T238" s="66">
        <v>0</v>
      </c>
      <c r="U238" s="66">
        <v>0</v>
      </c>
      <c r="V238" s="66">
        <v>0</v>
      </c>
      <c r="W238" s="66">
        <v>0</v>
      </c>
      <c r="X238" s="66">
        <v>0</v>
      </c>
      <c r="Y238" s="66">
        <v>0</v>
      </c>
      <c r="Z238" s="116">
        <v>3.9</v>
      </c>
      <c r="AA238" s="66">
        <v>20.6</v>
      </c>
      <c r="AB238" s="66">
        <v>0</v>
      </c>
      <c r="AC238" s="66">
        <v>1</v>
      </c>
      <c r="AD238" s="66">
        <v>80</v>
      </c>
      <c r="AE238" s="66">
        <v>50.1</v>
      </c>
      <c r="AF238" s="66">
        <v>578</v>
      </c>
      <c r="AG238" s="66">
        <v>3.9</v>
      </c>
      <c r="AH238" s="66">
        <v>33.4</v>
      </c>
      <c r="AI238" s="116">
        <v>0</v>
      </c>
      <c r="AJ238" s="66">
        <v>0</v>
      </c>
      <c r="AK238" s="118">
        <v>0</v>
      </c>
      <c r="AL238" s="66">
        <v>1</v>
      </c>
      <c r="AM238" s="119">
        <v>1</v>
      </c>
      <c r="AN238" s="120">
        <f t="shared" si="49"/>
        <v>81.259999999999991</v>
      </c>
      <c r="AO238" s="125">
        <f t="shared" si="50"/>
        <v>5.0787499999999994</v>
      </c>
    </row>
    <row r="239" spans="1:41" x14ac:dyDescent="0.2">
      <c r="A239" s="154" t="s">
        <v>353</v>
      </c>
      <c r="B239" s="50" t="s">
        <v>160</v>
      </c>
      <c r="C239" s="50" t="s">
        <v>451</v>
      </c>
      <c r="D239" s="50">
        <v>11</v>
      </c>
      <c r="E239" s="136" t="s">
        <v>439</v>
      </c>
      <c r="F239" s="52" t="s">
        <v>101</v>
      </c>
      <c r="G239" s="66">
        <v>286</v>
      </c>
      <c r="H239" s="88">
        <f t="shared" si="51"/>
        <v>0</v>
      </c>
      <c r="I239" s="66">
        <f t="shared" si="52"/>
        <v>286</v>
      </c>
      <c r="J239" s="123">
        <v>300</v>
      </c>
      <c r="K239" s="88">
        <f t="shared" si="53"/>
        <v>0</v>
      </c>
      <c r="L239" s="124">
        <v>300</v>
      </c>
      <c r="M239" s="66">
        <v>300</v>
      </c>
      <c r="N239" s="88">
        <f t="shared" si="54"/>
        <v>0</v>
      </c>
      <c r="O239" s="66">
        <v>300</v>
      </c>
      <c r="P239" s="153">
        <v>0</v>
      </c>
      <c r="Q239" s="141">
        <v>16</v>
      </c>
      <c r="R239" s="141"/>
      <c r="S239" s="116">
        <v>0</v>
      </c>
      <c r="T239" s="66">
        <v>0</v>
      </c>
      <c r="U239" s="66">
        <v>0</v>
      </c>
      <c r="V239" s="66">
        <v>0</v>
      </c>
      <c r="W239" s="66">
        <v>0</v>
      </c>
      <c r="X239" s="66">
        <v>0</v>
      </c>
      <c r="Y239" s="66">
        <v>0</v>
      </c>
      <c r="Z239" s="116">
        <v>0</v>
      </c>
      <c r="AA239" s="66">
        <v>0</v>
      </c>
      <c r="AB239" s="66">
        <v>0</v>
      </c>
      <c r="AC239" s="66">
        <v>0</v>
      </c>
      <c r="AD239" s="66">
        <v>64</v>
      </c>
      <c r="AE239" s="66">
        <v>37.5</v>
      </c>
      <c r="AF239" s="66">
        <v>453</v>
      </c>
      <c r="AG239" s="66">
        <v>3.3</v>
      </c>
      <c r="AH239" s="66">
        <v>26.4</v>
      </c>
      <c r="AI239" s="116">
        <v>0</v>
      </c>
      <c r="AJ239" s="66">
        <v>0</v>
      </c>
      <c r="AK239" s="118">
        <v>0</v>
      </c>
      <c r="AL239" s="66">
        <v>0</v>
      </c>
      <c r="AM239" s="119">
        <v>0</v>
      </c>
      <c r="AN239" s="120">
        <f t="shared" si="49"/>
        <v>65.099999999999994</v>
      </c>
      <c r="AO239" s="125">
        <f t="shared" si="50"/>
        <v>4.0687499999999996</v>
      </c>
    </row>
    <row r="240" spans="1:41" x14ac:dyDescent="0.2">
      <c r="A240" s="154" t="s">
        <v>394</v>
      </c>
      <c r="B240" s="50" t="s">
        <v>129</v>
      </c>
      <c r="C240" s="50" t="s">
        <v>17</v>
      </c>
      <c r="D240" s="50">
        <v>9</v>
      </c>
      <c r="E240" s="136"/>
      <c r="F240" s="52" t="s">
        <v>101</v>
      </c>
      <c r="G240" s="66">
        <v>357</v>
      </c>
      <c r="H240" s="88">
        <f t="shared" si="51"/>
        <v>0</v>
      </c>
      <c r="I240" s="66">
        <f t="shared" si="52"/>
        <v>357</v>
      </c>
      <c r="J240" s="123">
        <v>242</v>
      </c>
      <c r="K240" s="88">
        <f t="shared" si="53"/>
        <v>0</v>
      </c>
      <c r="L240" s="124">
        <v>242</v>
      </c>
      <c r="M240" s="66">
        <v>299</v>
      </c>
      <c r="N240" s="88">
        <f t="shared" si="54"/>
        <v>0</v>
      </c>
      <c r="O240" s="66">
        <v>299</v>
      </c>
      <c r="P240" s="153">
        <v>0.02</v>
      </c>
      <c r="Q240" s="141">
        <v>16</v>
      </c>
      <c r="R240" s="141"/>
      <c r="S240" s="116">
        <v>0</v>
      </c>
      <c r="T240" s="66">
        <v>0</v>
      </c>
      <c r="U240" s="66">
        <v>0</v>
      </c>
      <c r="V240" s="66">
        <v>0</v>
      </c>
      <c r="W240" s="66">
        <v>0</v>
      </c>
      <c r="X240" s="66">
        <v>0</v>
      </c>
      <c r="Y240" s="66">
        <v>0</v>
      </c>
      <c r="Z240" s="116">
        <v>48</v>
      </c>
      <c r="AA240" s="66">
        <v>208</v>
      </c>
      <c r="AB240" s="66">
        <v>1</v>
      </c>
      <c r="AC240" s="66">
        <v>10.4</v>
      </c>
      <c r="AD240" s="66">
        <v>18.8</v>
      </c>
      <c r="AE240" s="66">
        <v>14.6</v>
      </c>
      <c r="AF240" s="66">
        <v>128</v>
      </c>
      <c r="AG240" s="66">
        <v>0</v>
      </c>
      <c r="AH240" s="66">
        <v>7.3</v>
      </c>
      <c r="AI240" s="116">
        <v>0</v>
      </c>
      <c r="AJ240" s="66">
        <v>0</v>
      </c>
      <c r="AK240" s="118">
        <v>0</v>
      </c>
      <c r="AL240" s="66">
        <v>1.1000000000000001</v>
      </c>
      <c r="AM240" s="119">
        <v>0</v>
      </c>
      <c r="AN240" s="120">
        <f t="shared" si="49"/>
        <v>39.6</v>
      </c>
      <c r="AO240" s="125">
        <f t="shared" si="50"/>
        <v>2.4750000000000001</v>
      </c>
    </row>
    <row r="241" spans="1:41" x14ac:dyDescent="0.2">
      <c r="A241" s="154" t="s">
        <v>381</v>
      </c>
      <c r="B241" s="50" t="s">
        <v>132</v>
      </c>
      <c r="C241" s="50" t="s">
        <v>449</v>
      </c>
      <c r="D241" s="50">
        <v>10</v>
      </c>
      <c r="E241" s="136"/>
      <c r="F241" s="52" t="s">
        <v>101</v>
      </c>
      <c r="G241" s="66">
        <v>294</v>
      </c>
      <c r="H241" s="88">
        <f t="shared" si="51"/>
        <v>0</v>
      </c>
      <c r="I241" s="66">
        <f t="shared" si="52"/>
        <v>294</v>
      </c>
      <c r="J241" s="123">
        <v>300</v>
      </c>
      <c r="K241" s="88">
        <f t="shared" si="53"/>
        <v>0</v>
      </c>
      <c r="L241" s="124">
        <v>300</v>
      </c>
      <c r="M241" s="66">
        <v>300</v>
      </c>
      <c r="N241" s="88">
        <f t="shared" si="54"/>
        <v>0</v>
      </c>
      <c r="O241" s="66">
        <v>300</v>
      </c>
      <c r="P241" s="153">
        <v>0.01</v>
      </c>
      <c r="Q241" s="141">
        <v>16</v>
      </c>
      <c r="R241" s="141"/>
      <c r="S241" s="116">
        <v>0</v>
      </c>
      <c r="T241" s="66">
        <v>0</v>
      </c>
      <c r="U241" s="66">
        <v>0</v>
      </c>
      <c r="V241" s="66">
        <v>0</v>
      </c>
      <c r="W241" s="66">
        <v>0</v>
      </c>
      <c r="X241" s="66">
        <v>0</v>
      </c>
      <c r="Y241" s="66">
        <v>0</v>
      </c>
      <c r="Z241" s="116">
        <v>3.5</v>
      </c>
      <c r="AA241" s="66">
        <v>17.600000000000001</v>
      </c>
      <c r="AB241" s="66">
        <v>0</v>
      </c>
      <c r="AC241" s="66">
        <v>1.2</v>
      </c>
      <c r="AD241" s="66">
        <v>64</v>
      </c>
      <c r="AE241" s="66">
        <v>39.799999999999997</v>
      </c>
      <c r="AF241" s="66">
        <v>454</v>
      </c>
      <c r="AG241" s="66">
        <v>2.2999999999999998</v>
      </c>
      <c r="AH241" s="66">
        <v>25.7</v>
      </c>
      <c r="AI241" s="116">
        <v>0</v>
      </c>
      <c r="AJ241" s="66">
        <v>0</v>
      </c>
      <c r="AK241" s="118">
        <v>0</v>
      </c>
      <c r="AL241" s="66">
        <v>1.1000000000000001</v>
      </c>
      <c r="AM241" s="119">
        <v>0</v>
      </c>
      <c r="AN241" s="120">
        <f t="shared" si="49"/>
        <v>60.959999999999994</v>
      </c>
      <c r="AO241" s="125">
        <f t="shared" si="50"/>
        <v>3.8099999999999996</v>
      </c>
    </row>
    <row r="242" spans="1:41" x14ac:dyDescent="0.2">
      <c r="A242" s="154" t="s">
        <v>517</v>
      </c>
      <c r="B242" s="50" t="s">
        <v>132</v>
      </c>
      <c r="C242" s="50" t="s">
        <v>430</v>
      </c>
      <c r="D242" s="50">
        <v>8</v>
      </c>
      <c r="E242" s="136"/>
      <c r="F242" s="52" t="s">
        <v>101</v>
      </c>
      <c r="G242" s="66">
        <v>298</v>
      </c>
      <c r="H242" s="88">
        <f t="shared" si="51"/>
        <v>0</v>
      </c>
      <c r="I242" s="66">
        <f t="shared" si="52"/>
        <v>298</v>
      </c>
      <c r="J242" s="123">
        <v>300</v>
      </c>
      <c r="K242" s="88">
        <f t="shared" si="53"/>
        <v>0</v>
      </c>
      <c r="L242" s="124">
        <v>300</v>
      </c>
      <c r="M242" s="66">
        <v>300</v>
      </c>
      <c r="N242" s="88">
        <f t="shared" si="54"/>
        <v>0</v>
      </c>
      <c r="O242" s="66">
        <v>300</v>
      </c>
      <c r="P242" s="153">
        <v>0</v>
      </c>
      <c r="Q242" s="141">
        <v>16</v>
      </c>
      <c r="R242" s="141"/>
      <c r="S242" s="116">
        <v>0</v>
      </c>
      <c r="T242" s="66">
        <v>0</v>
      </c>
      <c r="U242" s="66">
        <v>0</v>
      </c>
      <c r="V242" s="66">
        <v>0</v>
      </c>
      <c r="W242" s="66">
        <v>0</v>
      </c>
      <c r="X242" s="66">
        <v>0</v>
      </c>
      <c r="Y242" s="66">
        <v>0</v>
      </c>
      <c r="Z242" s="116">
        <v>0</v>
      </c>
      <c r="AA242" s="66">
        <v>0</v>
      </c>
      <c r="AB242" s="66">
        <v>0</v>
      </c>
      <c r="AC242" s="66">
        <v>0</v>
      </c>
      <c r="AD242" s="66">
        <v>48</v>
      </c>
      <c r="AE242" s="66">
        <v>32.5</v>
      </c>
      <c r="AF242" s="66">
        <v>372</v>
      </c>
      <c r="AG242" s="66">
        <v>4.3</v>
      </c>
      <c r="AH242" s="66">
        <v>21.6</v>
      </c>
      <c r="AI242" s="116">
        <v>282</v>
      </c>
      <c r="AJ242" s="66">
        <v>0</v>
      </c>
      <c r="AK242" s="118">
        <v>0</v>
      </c>
      <c r="AL242" s="66">
        <v>1.1000000000000001</v>
      </c>
      <c r="AM242" s="119">
        <v>0</v>
      </c>
      <c r="AN242" s="120">
        <f t="shared" si="49"/>
        <v>63</v>
      </c>
      <c r="AO242" s="125">
        <f t="shared" si="50"/>
        <v>3.9375</v>
      </c>
    </row>
    <row r="243" spans="1:41" x14ac:dyDescent="0.2">
      <c r="A243" s="154" t="s">
        <v>386</v>
      </c>
      <c r="B243" s="50" t="s">
        <v>132</v>
      </c>
      <c r="C243" s="50" t="s">
        <v>443</v>
      </c>
      <c r="D243" s="50">
        <v>9</v>
      </c>
      <c r="E243" s="136" t="s">
        <v>439</v>
      </c>
      <c r="F243" s="52" t="s">
        <v>101</v>
      </c>
      <c r="G243" s="66">
        <v>275</v>
      </c>
      <c r="H243" s="88">
        <f t="shared" si="51"/>
        <v>0</v>
      </c>
      <c r="I243" s="66">
        <f t="shared" si="52"/>
        <v>275</v>
      </c>
      <c r="J243" s="123">
        <v>288</v>
      </c>
      <c r="K243" s="88">
        <f t="shared" si="53"/>
        <v>0</v>
      </c>
      <c r="L243" s="124">
        <v>288</v>
      </c>
      <c r="M243" s="66">
        <v>300</v>
      </c>
      <c r="N243" s="88">
        <f t="shared" si="54"/>
        <v>0</v>
      </c>
      <c r="O243" s="66">
        <v>300</v>
      </c>
      <c r="P243" s="153">
        <v>0.01</v>
      </c>
      <c r="Q243" s="141">
        <v>16</v>
      </c>
      <c r="R243" s="141"/>
      <c r="S243" s="116">
        <v>0</v>
      </c>
      <c r="T243" s="66">
        <v>0</v>
      </c>
      <c r="U243" s="66">
        <v>0</v>
      </c>
      <c r="V243" s="66">
        <v>0</v>
      </c>
      <c r="W243" s="66">
        <v>0</v>
      </c>
      <c r="X243" s="66">
        <v>0</v>
      </c>
      <c r="Y243" s="66">
        <v>0</v>
      </c>
      <c r="Z243" s="116">
        <v>0</v>
      </c>
      <c r="AA243" s="66">
        <v>0</v>
      </c>
      <c r="AB243" s="66">
        <v>0</v>
      </c>
      <c r="AC243" s="66">
        <v>0</v>
      </c>
      <c r="AD243" s="66">
        <v>64</v>
      </c>
      <c r="AE243" s="66">
        <v>34.299999999999997</v>
      </c>
      <c r="AF243" s="66">
        <v>516</v>
      </c>
      <c r="AG243" s="66">
        <v>3</v>
      </c>
      <c r="AH243" s="66">
        <v>22.2</v>
      </c>
      <c r="AI243" s="116">
        <v>0</v>
      </c>
      <c r="AJ243" s="66">
        <v>0</v>
      </c>
      <c r="AK243" s="118">
        <v>0</v>
      </c>
      <c r="AL243" s="66">
        <v>1.1000000000000001</v>
      </c>
      <c r="AM243" s="119">
        <v>0</v>
      </c>
      <c r="AN243" s="120">
        <f t="shared" si="49"/>
        <v>69.599999999999994</v>
      </c>
      <c r="AO243" s="125">
        <f t="shared" si="50"/>
        <v>4.3499999999999996</v>
      </c>
    </row>
    <row r="244" spans="1:41" x14ac:dyDescent="0.2">
      <c r="A244" s="154" t="s">
        <v>518</v>
      </c>
      <c r="B244" s="50" t="s">
        <v>132</v>
      </c>
      <c r="C244" s="50" t="s">
        <v>434</v>
      </c>
      <c r="D244" s="50">
        <v>8</v>
      </c>
      <c r="E244" s="136"/>
      <c r="F244" s="52"/>
      <c r="G244" s="66">
        <v>375</v>
      </c>
      <c r="H244" s="88"/>
      <c r="I244" s="66"/>
      <c r="J244" s="123">
        <v>300</v>
      </c>
      <c r="K244" s="88"/>
      <c r="L244" s="124">
        <v>300</v>
      </c>
      <c r="M244" s="66">
        <v>300</v>
      </c>
      <c r="N244" s="88"/>
      <c r="O244" s="66">
        <v>300</v>
      </c>
      <c r="P244" s="74">
        <v>0</v>
      </c>
      <c r="Q244" s="141">
        <v>16</v>
      </c>
      <c r="R244" s="141"/>
      <c r="S244" s="116">
        <v>0</v>
      </c>
      <c r="T244" s="66">
        <v>0</v>
      </c>
      <c r="U244" s="66">
        <v>0</v>
      </c>
      <c r="V244" s="66">
        <v>0</v>
      </c>
      <c r="W244" s="66">
        <v>0</v>
      </c>
      <c r="X244" s="66">
        <v>0</v>
      </c>
      <c r="Y244" s="66">
        <v>0</v>
      </c>
      <c r="Z244" s="116">
        <v>0.9</v>
      </c>
      <c r="AA244" s="66">
        <v>5.7</v>
      </c>
      <c r="AB244" s="66">
        <v>0</v>
      </c>
      <c r="AC244" s="66">
        <v>0</v>
      </c>
      <c r="AD244" s="66">
        <v>32</v>
      </c>
      <c r="AE244" s="66">
        <v>18</v>
      </c>
      <c r="AF244" s="66">
        <v>242</v>
      </c>
      <c r="AG244" s="66">
        <v>0.9</v>
      </c>
      <c r="AH244" s="66">
        <v>12.3</v>
      </c>
      <c r="AI244" s="116">
        <v>0</v>
      </c>
      <c r="AJ244" s="66">
        <v>0</v>
      </c>
      <c r="AK244" s="118">
        <v>0</v>
      </c>
      <c r="AL244" s="66">
        <v>0</v>
      </c>
      <c r="AM244" s="119">
        <v>0</v>
      </c>
      <c r="AN244" s="120">
        <f t="shared" si="49"/>
        <v>30.17</v>
      </c>
      <c r="AO244" s="125">
        <f t="shared" si="50"/>
        <v>1.8856250000000001</v>
      </c>
    </row>
    <row r="245" spans="1:41" x14ac:dyDescent="0.2">
      <c r="A245" s="154" t="s">
        <v>519</v>
      </c>
      <c r="B245" s="50" t="s">
        <v>132</v>
      </c>
      <c r="C245" s="50" t="s">
        <v>447</v>
      </c>
      <c r="D245" s="50">
        <v>5</v>
      </c>
      <c r="E245" s="136"/>
      <c r="F245" s="52"/>
      <c r="G245" s="66">
        <v>413</v>
      </c>
      <c r="H245" s="88"/>
      <c r="I245" s="66"/>
      <c r="J245" s="66">
        <v>300</v>
      </c>
      <c r="K245" s="88"/>
      <c r="L245" s="66">
        <v>300</v>
      </c>
      <c r="M245" s="66">
        <v>300</v>
      </c>
      <c r="N245" s="88"/>
      <c r="O245" s="66">
        <v>300</v>
      </c>
      <c r="P245" s="74">
        <v>0</v>
      </c>
      <c r="Q245" s="141">
        <v>16</v>
      </c>
      <c r="R245" s="141"/>
      <c r="S245" s="116">
        <v>0</v>
      </c>
      <c r="T245" s="66">
        <v>0</v>
      </c>
      <c r="U245" s="66">
        <v>0</v>
      </c>
      <c r="V245" s="66">
        <v>0</v>
      </c>
      <c r="W245" s="66">
        <v>0</v>
      </c>
      <c r="X245" s="66">
        <v>0</v>
      </c>
      <c r="Y245" s="66">
        <v>0</v>
      </c>
      <c r="Z245" s="116">
        <v>0</v>
      </c>
      <c r="AA245" s="66">
        <v>0</v>
      </c>
      <c r="AB245" s="66">
        <v>0</v>
      </c>
      <c r="AC245" s="66">
        <v>0</v>
      </c>
      <c r="AD245" s="66">
        <v>32</v>
      </c>
      <c r="AE245" s="66">
        <v>16.899999999999999</v>
      </c>
      <c r="AF245" s="66">
        <v>212</v>
      </c>
      <c r="AG245" s="66">
        <v>0</v>
      </c>
      <c r="AH245" s="66">
        <v>12.1</v>
      </c>
      <c r="AI245" s="116">
        <v>0</v>
      </c>
      <c r="AJ245" s="66">
        <v>0</v>
      </c>
      <c r="AK245" s="118">
        <v>0</v>
      </c>
      <c r="AL245" s="66">
        <v>0</v>
      </c>
      <c r="AM245" s="119">
        <v>0</v>
      </c>
      <c r="AN245" s="120">
        <f t="shared" si="49"/>
        <v>21.2</v>
      </c>
      <c r="AO245" s="125">
        <f t="shared" si="50"/>
        <v>1.325</v>
      </c>
    </row>
    <row r="246" spans="1:41" x14ac:dyDescent="0.2">
      <c r="A246" s="154" t="s">
        <v>520</v>
      </c>
      <c r="B246" s="50" t="s">
        <v>129</v>
      </c>
      <c r="C246" s="50" t="s">
        <v>431</v>
      </c>
      <c r="D246" s="50">
        <v>7</v>
      </c>
      <c r="E246" s="136"/>
      <c r="F246" s="52" t="s">
        <v>101</v>
      </c>
      <c r="G246" s="66">
        <v>341</v>
      </c>
      <c r="H246" s="88">
        <f>I246-G246</f>
        <v>0</v>
      </c>
      <c r="I246" s="66">
        <f>G246</f>
        <v>341</v>
      </c>
      <c r="J246" s="66">
        <v>300</v>
      </c>
      <c r="K246" s="88">
        <f>L246-J246</f>
        <v>0</v>
      </c>
      <c r="L246" s="66">
        <v>300</v>
      </c>
      <c r="M246" s="66">
        <v>300</v>
      </c>
      <c r="N246" s="88">
        <f>O246-M246</f>
        <v>0</v>
      </c>
      <c r="O246" s="66">
        <v>300</v>
      </c>
      <c r="P246" s="153">
        <v>0.01</v>
      </c>
      <c r="Q246" s="141">
        <v>16</v>
      </c>
      <c r="R246" s="141"/>
      <c r="S246" s="116">
        <v>0</v>
      </c>
      <c r="T246" s="66">
        <v>0</v>
      </c>
      <c r="U246" s="66">
        <v>0</v>
      </c>
      <c r="V246" s="66">
        <v>0</v>
      </c>
      <c r="W246" s="66">
        <v>0</v>
      </c>
      <c r="X246" s="66">
        <v>0</v>
      </c>
      <c r="Y246" s="66">
        <v>0</v>
      </c>
      <c r="Z246" s="116">
        <v>32</v>
      </c>
      <c r="AA246" s="66">
        <v>141</v>
      </c>
      <c r="AB246" s="66">
        <v>0.9</v>
      </c>
      <c r="AC246" s="66">
        <v>6.8</v>
      </c>
      <c r="AD246" s="66">
        <v>29.1</v>
      </c>
      <c r="AE246" s="66">
        <v>23.1</v>
      </c>
      <c r="AF246" s="66">
        <v>209</v>
      </c>
      <c r="AG246" s="66">
        <v>0.9</v>
      </c>
      <c r="AH246" s="66">
        <v>12</v>
      </c>
      <c r="AI246" s="116">
        <v>0</v>
      </c>
      <c r="AJ246" s="66">
        <v>0</v>
      </c>
      <c r="AK246" s="118">
        <v>0</v>
      </c>
      <c r="AL246" s="66">
        <v>0.9</v>
      </c>
      <c r="AM246" s="119">
        <v>0</v>
      </c>
      <c r="AN246" s="120">
        <f t="shared" si="49"/>
        <v>45.8</v>
      </c>
      <c r="AO246" s="125">
        <f t="shared" si="50"/>
        <v>2.8624999999999998</v>
      </c>
    </row>
    <row r="247" spans="1:41" x14ac:dyDescent="0.2">
      <c r="A247" s="154" t="s">
        <v>366</v>
      </c>
      <c r="B247" s="50" t="s">
        <v>160</v>
      </c>
      <c r="C247" s="50" t="s">
        <v>452</v>
      </c>
      <c r="D247" s="50">
        <v>10</v>
      </c>
      <c r="E247" s="136" t="s">
        <v>439</v>
      </c>
      <c r="F247" s="52"/>
      <c r="G247" s="66">
        <v>385</v>
      </c>
      <c r="H247" s="88"/>
      <c r="I247" s="66"/>
      <c r="J247" s="66">
        <v>300</v>
      </c>
      <c r="K247" s="88"/>
      <c r="L247" s="66">
        <v>300</v>
      </c>
      <c r="M247" s="66">
        <v>300</v>
      </c>
      <c r="N247" s="88"/>
      <c r="O247" s="66">
        <v>300</v>
      </c>
      <c r="P247" s="74">
        <v>0</v>
      </c>
      <c r="Q247" s="141">
        <v>16</v>
      </c>
      <c r="R247" s="141"/>
      <c r="S247" s="116">
        <v>0</v>
      </c>
      <c r="T247" s="66">
        <v>0</v>
      </c>
      <c r="U247" s="66">
        <v>0</v>
      </c>
      <c r="V247" s="66">
        <v>0</v>
      </c>
      <c r="W247" s="66">
        <v>0</v>
      </c>
      <c r="X247" s="66">
        <v>0</v>
      </c>
      <c r="Y247" s="66">
        <v>0</v>
      </c>
      <c r="Z247" s="116">
        <v>0</v>
      </c>
      <c r="AA247" s="66">
        <v>0</v>
      </c>
      <c r="AB247" s="66">
        <v>0</v>
      </c>
      <c r="AC247" s="66">
        <v>0</v>
      </c>
      <c r="AD247" s="66">
        <v>32</v>
      </c>
      <c r="AE247" s="66">
        <v>19.399999999999999</v>
      </c>
      <c r="AF247" s="66">
        <v>216</v>
      </c>
      <c r="AG247" s="66">
        <v>1</v>
      </c>
      <c r="AH247" s="66">
        <v>13.3</v>
      </c>
      <c r="AI247" s="116">
        <v>0</v>
      </c>
      <c r="AJ247" s="66">
        <v>0</v>
      </c>
      <c r="AK247" s="118">
        <v>0</v>
      </c>
      <c r="AL247" s="66">
        <v>0</v>
      </c>
      <c r="AM247" s="119">
        <v>0</v>
      </c>
      <c r="AN247" s="120">
        <f t="shared" si="49"/>
        <v>27.6</v>
      </c>
      <c r="AO247" s="125">
        <f t="shared" si="50"/>
        <v>1.7250000000000001</v>
      </c>
    </row>
    <row r="248" spans="1:41" x14ac:dyDescent="0.2">
      <c r="A248" s="154" t="s">
        <v>204</v>
      </c>
      <c r="B248" s="50" t="s">
        <v>132</v>
      </c>
      <c r="C248" s="50" t="s">
        <v>431</v>
      </c>
      <c r="D248" s="50">
        <v>7</v>
      </c>
      <c r="E248" s="136"/>
      <c r="F248" s="52" t="s">
        <v>101</v>
      </c>
      <c r="G248" s="66">
        <v>185</v>
      </c>
      <c r="H248" s="88">
        <f t="shared" ref="H248:H253" si="55">I248-G248</f>
        <v>0</v>
      </c>
      <c r="I248" s="66">
        <f t="shared" ref="I248:I253" si="56">G248</f>
        <v>185</v>
      </c>
      <c r="J248" s="66">
        <v>230</v>
      </c>
      <c r="K248" s="88">
        <f t="shared" ref="K248:K253" si="57">L248-J248</f>
        <v>0</v>
      </c>
      <c r="L248" s="66">
        <v>230</v>
      </c>
      <c r="M248" s="66">
        <v>72</v>
      </c>
      <c r="N248" s="88">
        <f t="shared" ref="N248:N253" si="58">O248-M248</f>
        <v>0</v>
      </c>
      <c r="O248" s="66">
        <v>72</v>
      </c>
      <c r="P248" s="153">
        <v>0.05</v>
      </c>
      <c r="Q248" s="141">
        <v>16</v>
      </c>
      <c r="R248" s="141"/>
      <c r="S248" s="116">
        <v>0</v>
      </c>
      <c r="T248" s="66">
        <v>0</v>
      </c>
      <c r="U248" s="66">
        <v>0</v>
      </c>
      <c r="V248" s="66">
        <v>0</v>
      </c>
      <c r="W248" s="66">
        <v>0</v>
      </c>
      <c r="X248" s="66">
        <v>0</v>
      </c>
      <c r="Y248" s="66">
        <v>0</v>
      </c>
      <c r="Z248" s="116">
        <v>0</v>
      </c>
      <c r="AA248" s="66">
        <v>0</v>
      </c>
      <c r="AB248" s="66">
        <v>0</v>
      </c>
      <c r="AC248" s="66">
        <v>0</v>
      </c>
      <c r="AD248" s="66">
        <v>84.8</v>
      </c>
      <c r="AE248" s="66">
        <v>49.7</v>
      </c>
      <c r="AF248" s="66">
        <v>607</v>
      </c>
      <c r="AG248" s="66">
        <v>5.9</v>
      </c>
      <c r="AH248" s="66">
        <v>32.200000000000003</v>
      </c>
      <c r="AI248" s="116">
        <v>0</v>
      </c>
      <c r="AJ248" s="66">
        <v>0</v>
      </c>
      <c r="AK248" s="118">
        <v>0</v>
      </c>
      <c r="AL248" s="66">
        <v>1</v>
      </c>
      <c r="AM248" s="119">
        <v>0</v>
      </c>
      <c r="AN248" s="120">
        <f t="shared" si="49"/>
        <v>96.100000000000009</v>
      </c>
      <c r="AO248" s="125">
        <f t="shared" si="50"/>
        <v>6.0062500000000005</v>
      </c>
    </row>
    <row r="249" spans="1:41" x14ac:dyDescent="0.2">
      <c r="A249" s="154" t="s">
        <v>342</v>
      </c>
      <c r="B249" s="50" t="s">
        <v>160</v>
      </c>
      <c r="C249" s="50" t="s">
        <v>444</v>
      </c>
      <c r="D249" s="50">
        <v>9</v>
      </c>
      <c r="E249" s="136" t="s">
        <v>439</v>
      </c>
      <c r="F249" s="52" t="s">
        <v>101</v>
      </c>
      <c r="G249" s="66">
        <v>319</v>
      </c>
      <c r="H249" s="88">
        <f t="shared" si="55"/>
        <v>0</v>
      </c>
      <c r="I249" s="66">
        <f t="shared" si="56"/>
        <v>319</v>
      </c>
      <c r="J249" s="66">
        <v>300</v>
      </c>
      <c r="K249" s="88">
        <f t="shared" si="57"/>
        <v>0</v>
      </c>
      <c r="L249" s="66">
        <v>300</v>
      </c>
      <c r="M249" s="66">
        <v>300</v>
      </c>
      <c r="N249" s="88">
        <f t="shared" si="58"/>
        <v>0</v>
      </c>
      <c r="O249" s="66">
        <v>300</v>
      </c>
      <c r="P249" s="153">
        <v>0</v>
      </c>
      <c r="Q249" s="141">
        <v>16</v>
      </c>
      <c r="R249" s="141"/>
      <c r="S249" s="116">
        <v>0</v>
      </c>
      <c r="T249" s="66">
        <v>0</v>
      </c>
      <c r="U249" s="66">
        <v>0</v>
      </c>
      <c r="V249" s="66">
        <v>0</v>
      </c>
      <c r="W249" s="66">
        <v>0</v>
      </c>
      <c r="X249" s="66">
        <v>0</v>
      </c>
      <c r="Y249" s="66">
        <v>0</v>
      </c>
      <c r="Z249" s="116">
        <v>0</v>
      </c>
      <c r="AA249" s="66">
        <v>0</v>
      </c>
      <c r="AB249" s="66">
        <v>0</v>
      </c>
      <c r="AC249" s="66">
        <v>0</v>
      </c>
      <c r="AD249" s="66">
        <v>48</v>
      </c>
      <c r="AE249" s="66">
        <v>32.4</v>
      </c>
      <c r="AF249" s="66">
        <v>360</v>
      </c>
      <c r="AG249" s="66">
        <v>2.2000000000000002</v>
      </c>
      <c r="AH249" s="66">
        <v>22.4</v>
      </c>
      <c r="AI249" s="116">
        <v>0</v>
      </c>
      <c r="AJ249" s="66">
        <v>0</v>
      </c>
      <c r="AK249" s="118">
        <v>0</v>
      </c>
      <c r="AL249" s="66">
        <v>0</v>
      </c>
      <c r="AM249" s="119">
        <v>0</v>
      </c>
      <c r="AN249" s="120">
        <f t="shared" si="49"/>
        <v>49.2</v>
      </c>
      <c r="AO249" s="125">
        <f t="shared" si="50"/>
        <v>3.0750000000000002</v>
      </c>
    </row>
    <row r="250" spans="1:41" x14ac:dyDescent="0.2">
      <c r="A250" s="154" t="s">
        <v>216</v>
      </c>
      <c r="B250" s="50" t="s">
        <v>132</v>
      </c>
      <c r="C250" s="50" t="s">
        <v>13</v>
      </c>
      <c r="D250" s="50">
        <v>11</v>
      </c>
      <c r="E250" s="136"/>
      <c r="F250" s="52" t="s">
        <v>101</v>
      </c>
      <c r="G250" s="66">
        <v>177</v>
      </c>
      <c r="H250" s="88">
        <f t="shared" si="55"/>
        <v>0</v>
      </c>
      <c r="I250" s="66">
        <f t="shared" si="56"/>
        <v>177</v>
      </c>
      <c r="J250" s="66">
        <v>244</v>
      </c>
      <c r="K250" s="88">
        <f t="shared" si="57"/>
        <v>0</v>
      </c>
      <c r="L250" s="66">
        <v>244</v>
      </c>
      <c r="M250" s="66">
        <v>92</v>
      </c>
      <c r="N250" s="88">
        <f t="shared" si="58"/>
        <v>0</v>
      </c>
      <c r="O250" s="66">
        <v>92</v>
      </c>
      <c r="P250" s="153">
        <v>0.12</v>
      </c>
      <c r="Q250" s="141">
        <v>16</v>
      </c>
      <c r="R250" s="141"/>
      <c r="S250" s="116">
        <v>0</v>
      </c>
      <c r="T250" s="66">
        <v>0</v>
      </c>
      <c r="U250" s="66">
        <v>0</v>
      </c>
      <c r="V250" s="66">
        <v>0</v>
      </c>
      <c r="W250" s="66">
        <v>0</v>
      </c>
      <c r="X250" s="66">
        <v>0</v>
      </c>
      <c r="Y250" s="66">
        <v>0</v>
      </c>
      <c r="Z250" s="116">
        <v>0</v>
      </c>
      <c r="AA250" s="66">
        <v>0</v>
      </c>
      <c r="AB250" s="66">
        <v>0</v>
      </c>
      <c r="AC250" s="66">
        <v>0</v>
      </c>
      <c r="AD250" s="66">
        <v>89.6</v>
      </c>
      <c r="AE250" s="66">
        <v>55.1</v>
      </c>
      <c r="AF250" s="66">
        <v>660</v>
      </c>
      <c r="AG250" s="66">
        <v>4.9000000000000004</v>
      </c>
      <c r="AH250" s="66">
        <v>37.9</v>
      </c>
      <c r="AI250" s="116">
        <v>0</v>
      </c>
      <c r="AJ250" s="66">
        <v>0</v>
      </c>
      <c r="AK250" s="118">
        <v>0</v>
      </c>
      <c r="AL250" s="66">
        <v>1.2</v>
      </c>
      <c r="AM250" s="119">
        <v>0</v>
      </c>
      <c r="AN250" s="120">
        <f t="shared" si="49"/>
        <v>95.4</v>
      </c>
      <c r="AO250" s="125">
        <f t="shared" si="50"/>
        <v>5.9625000000000004</v>
      </c>
    </row>
    <row r="251" spans="1:41" x14ac:dyDescent="0.2">
      <c r="A251" s="154" t="s">
        <v>302</v>
      </c>
      <c r="B251" s="50" t="s">
        <v>132</v>
      </c>
      <c r="C251" s="50" t="s">
        <v>437</v>
      </c>
      <c r="D251" s="50">
        <v>9</v>
      </c>
      <c r="E251" s="136" t="s">
        <v>439</v>
      </c>
      <c r="F251" s="52" t="s">
        <v>101</v>
      </c>
      <c r="G251" s="66">
        <v>331</v>
      </c>
      <c r="H251" s="88">
        <f t="shared" si="55"/>
        <v>0</v>
      </c>
      <c r="I251" s="66">
        <f t="shared" si="56"/>
        <v>331</v>
      </c>
      <c r="J251" s="66">
        <v>300</v>
      </c>
      <c r="K251" s="88">
        <f t="shared" si="57"/>
        <v>0</v>
      </c>
      <c r="L251" s="66">
        <v>300</v>
      </c>
      <c r="M251" s="66">
        <v>243</v>
      </c>
      <c r="N251" s="88">
        <f t="shared" si="58"/>
        <v>0</v>
      </c>
      <c r="O251" s="66">
        <v>243</v>
      </c>
      <c r="P251" s="153">
        <v>0.01</v>
      </c>
      <c r="Q251" s="141">
        <v>16</v>
      </c>
      <c r="R251" s="141"/>
      <c r="S251" s="116">
        <v>0</v>
      </c>
      <c r="T251" s="66">
        <v>0</v>
      </c>
      <c r="U251" s="66">
        <v>0</v>
      </c>
      <c r="V251" s="66">
        <v>0</v>
      </c>
      <c r="W251" s="66">
        <v>0</v>
      </c>
      <c r="X251" s="66">
        <v>0</v>
      </c>
      <c r="Y251" s="66">
        <v>0</v>
      </c>
      <c r="Z251" s="116">
        <v>0</v>
      </c>
      <c r="AA251" s="66">
        <v>0</v>
      </c>
      <c r="AB251" s="66">
        <v>0</v>
      </c>
      <c r="AC251" s="66">
        <v>0</v>
      </c>
      <c r="AD251" s="66">
        <v>48</v>
      </c>
      <c r="AE251" s="66">
        <v>31</v>
      </c>
      <c r="AF251" s="66">
        <v>355</v>
      </c>
      <c r="AG251" s="66">
        <v>1.7</v>
      </c>
      <c r="AH251" s="66">
        <v>20.100000000000001</v>
      </c>
      <c r="AI251" s="116">
        <v>0</v>
      </c>
      <c r="AJ251" s="66">
        <v>0</v>
      </c>
      <c r="AK251" s="118">
        <v>0</v>
      </c>
      <c r="AL251" s="66">
        <v>0.6</v>
      </c>
      <c r="AM251" s="119">
        <v>0</v>
      </c>
      <c r="AN251" s="120">
        <f t="shared" si="49"/>
        <v>45.7</v>
      </c>
      <c r="AO251" s="125">
        <f t="shared" si="50"/>
        <v>2.8562500000000002</v>
      </c>
    </row>
    <row r="252" spans="1:41" x14ac:dyDescent="0.2">
      <c r="A252" s="154" t="s">
        <v>359</v>
      </c>
      <c r="B252" s="50" t="s">
        <v>160</v>
      </c>
      <c r="C252" s="50" t="s">
        <v>126</v>
      </c>
      <c r="D252" s="50">
        <v>8</v>
      </c>
      <c r="E252" s="136"/>
      <c r="F252" s="52" t="s">
        <v>101</v>
      </c>
      <c r="G252" s="66">
        <v>358</v>
      </c>
      <c r="H252" s="88">
        <f t="shared" si="55"/>
        <v>0</v>
      </c>
      <c r="I252" s="66">
        <f t="shared" si="56"/>
        <v>358</v>
      </c>
      <c r="J252" s="66">
        <v>300</v>
      </c>
      <c r="K252" s="88">
        <f t="shared" si="57"/>
        <v>0</v>
      </c>
      <c r="L252" s="66">
        <v>300</v>
      </c>
      <c r="M252" s="66">
        <v>300</v>
      </c>
      <c r="N252" s="88">
        <f t="shared" si="58"/>
        <v>0</v>
      </c>
      <c r="O252" s="66">
        <v>300</v>
      </c>
      <c r="P252" s="153">
        <v>0.01</v>
      </c>
      <c r="Q252" s="141">
        <v>16</v>
      </c>
      <c r="R252" s="141"/>
      <c r="S252" s="116">
        <v>0</v>
      </c>
      <c r="T252" s="66">
        <v>0</v>
      </c>
      <c r="U252" s="66">
        <v>0</v>
      </c>
      <c r="V252" s="66">
        <v>0</v>
      </c>
      <c r="W252" s="66">
        <v>0</v>
      </c>
      <c r="X252" s="66">
        <v>0</v>
      </c>
      <c r="Y252" s="66">
        <v>0</v>
      </c>
      <c r="Z252" s="116">
        <v>0</v>
      </c>
      <c r="AA252" s="66">
        <v>0</v>
      </c>
      <c r="AB252" s="66">
        <v>0</v>
      </c>
      <c r="AC252" s="66">
        <v>0</v>
      </c>
      <c r="AD252" s="66">
        <v>32</v>
      </c>
      <c r="AE252" s="66">
        <v>20.9</v>
      </c>
      <c r="AF252" s="66">
        <v>260</v>
      </c>
      <c r="AG252" s="66">
        <v>1.7</v>
      </c>
      <c r="AH252" s="66">
        <v>15.1</v>
      </c>
      <c r="AI252" s="116">
        <v>0</v>
      </c>
      <c r="AJ252" s="66">
        <v>0</v>
      </c>
      <c r="AK252" s="118">
        <v>0</v>
      </c>
      <c r="AL252" s="66">
        <v>0</v>
      </c>
      <c r="AM252" s="119">
        <v>0</v>
      </c>
      <c r="AN252" s="120">
        <f t="shared" si="49"/>
        <v>36.200000000000003</v>
      </c>
      <c r="AO252" s="125">
        <f t="shared" si="50"/>
        <v>2.2625000000000002</v>
      </c>
    </row>
    <row r="253" spans="1:41" x14ac:dyDescent="0.2">
      <c r="A253" s="154" t="s">
        <v>364</v>
      </c>
      <c r="B253" s="50" t="s">
        <v>132</v>
      </c>
      <c r="C253" s="50" t="s">
        <v>13</v>
      </c>
      <c r="D253" s="50">
        <v>11</v>
      </c>
      <c r="E253" s="136"/>
      <c r="F253" s="52" t="s">
        <v>101</v>
      </c>
      <c r="G253" s="66">
        <v>333</v>
      </c>
      <c r="H253" s="88">
        <f t="shared" si="55"/>
        <v>0</v>
      </c>
      <c r="I253" s="66">
        <f t="shared" si="56"/>
        <v>333</v>
      </c>
      <c r="J253" s="66">
        <v>300</v>
      </c>
      <c r="K253" s="88">
        <f t="shared" si="57"/>
        <v>0</v>
      </c>
      <c r="L253" s="66">
        <v>300</v>
      </c>
      <c r="M253" s="66">
        <v>300</v>
      </c>
      <c r="N253" s="88">
        <f t="shared" si="58"/>
        <v>0</v>
      </c>
      <c r="O253" s="66">
        <v>300</v>
      </c>
      <c r="P253" s="153">
        <v>0.03</v>
      </c>
      <c r="Q253" s="141">
        <v>16</v>
      </c>
      <c r="R253" s="141"/>
      <c r="S253" s="116">
        <v>0</v>
      </c>
      <c r="T253" s="66">
        <v>0</v>
      </c>
      <c r="U253" s="66">
        <v>0</v>
      </c>
      <c r="V253" s="66">
        <v>0</v>
      </c>
      <c r="W253" s="66">
        <v>0</v>
      </c>
      <c r="X253" s="66">
        <v>0</v>
      </c>
      <c r="Y253" s="66">
        <v>0</v>
      </c>
      <c r="Z253" s="116">
        <v>14.7</v>
      </c>
      <c r="AA253" s="66">
        <v>87</v>
      </c>
      <c r="AB253" s="66">
        <v>2.2999999999999998</v>
      </c>
      <c r="AC253" s="66">
        <v>3.4</v>
      </c>
      <c r="AD253" s="66">
        <v>29</v>
      </c>
      <c r="AE253" s="66">
        <v>20.3</v>
      </c>
      <c r="AF253" s="66">
        <v>238</v>
      </c>
      <c r="AG253" s="66">
        <v>1.1000000000000001</v>
      </c>
      <c r="AH253" s="66">
        <v>13.6</v>
      </c>
      <c r="AI253" s="116">
        <v>0</v>
      </c>
      <c r="AJ253" s="66">
        <v>0</v>
      </c>
      <c r="AK253" s="118">
        <v>0</v>
      </c>
      <c r="AL253" s="66">
        <v>2.1</v>
      </c>
      <c r="AM253" s="119">
        <v>1.1000000000000001</v>
      </c>
      <c r="AN253" s="120">
        <f t="shared" si="49"/>
        <v>50.699999999999996</v>
      </c>
      <c r="AO253" s="125">
        <f t="shared" si="50"/>
        <v>3.1687499999999997</v>
      </c>
    </row>
    <row r="254" spans="1:41" x14ac:dyDescent="0.2">
      <c r="A254" s="154" t="s">
        <v>325</v>
      </c>
      <c r="B254" s="50" t="s">
        <v>160</v>
      </c>
      <c r="C254" s="50" t="s">
        <v>15</v>
      </c>
      <c r="D254" s="50">
        <v>7</v>
      </c>
      <c r="E254" s="136"/>
      <c r="F254" s="52"/>
      <c r="G254" s="66">
        <v>387</v>
      </c>
      <c r="H254" s="88"/>
      <c r="I254" s="66"/>
      <c r="J254" s="66">
        <v>300</v>
      </c>
      <c r="K254" s="88"/>
      <c r="L254" s="66">
        <v>300</v>
      </c>
      <c r="M254" s="66">
        <v>300</v>
      </c>
      <c r="N254" s="88"/>
      <c r="O254" s="66">
        <v>300</v>
      </c>
      <c r="P254" s="74">
        <v>0</v>
      </c>
      <c r="Q254" s="141">
        <v>16</v>
      </c>
      <c r="R254" s="141"/>
      <c r="S254" s="116">
        <v>0</v>
      </c>
      <c r="T254" s="66">
        <v>0</v>
      </c>
      <c r="U254" s="66">
        <v>0</v>
      </c>
      <c r="V254" s="66">
        <v>0</v>
      </c>
      <c r="W254" s="66">
        <v>0</v>
      </c>
      <c r="X254" s="66">
        <v>0</v>
      </c>
      <c r="Y254" s="66">
        <v>0</v>
      </c>
      <c r="Z254" s="116">
        <v>0</v>
      </c>
      <c r="AA254" s="66">
        <v>0</v>
      </c>
      <c r="AB254" s="66">
        <v>0</v>
      </c>
      <c r="AC254" s="66">
        <v>0</v>
      </c>
      <c r="AD254" s="66">
        <v>32</v>
      </c>
      <c r="AE254" s="66">
        <v>19</v>
      </c>
      <c r="AF254" s="66">
        <v>212</v>
      </c>
      <c r="AG254" s="66">
        <v>1</v>
      </c>
      <c r="AH254" s="66">
        <v>13</v>
      </c>
      <c r="AI254" s="116">
        <v>0</v>
      </c>
      <c r="AJ254" s="66">
        <v>0</v>
      </c>
      <c r="AK254" s="118">
        <v>0</v>
      </c>
      <c r="AL254" s="66">
        <v>0</v>
      </c>
      <c r="AM254" s="119">
        <v>0</v>
      </c>
      <c r="AN254" s="120">
        <f t="shared" si="49"/>
        <v>27.2</v>
      </c>
      <c r="AO254" s="125">
        <f t="shared" si="50"/>
        <v>1.7</v>
      </c>
    </row>
    <row r="255" spans="1:41" x14ac:dyDescent="0.2">
      <c r="A255" s="154" t="s">
        <v>343</v>
      </c>
      <c r="B255" s="50" t="s">
        <v>160</v>
      </c>
      <c r="C255" s="50" t="s">
        <v>447</v>
      </c>
      <c r="D255" s="50">
        <v>5</v>
      </c>
      <c r="E255" s="136" t="s">
        <v>439</v>
      </c>
      <c r="F255" s="52"/>
      <c r="G255" s="66">
        <v>388</v>
      </c>
      <c r="H255" s="88"/>
      <c r="I255" s="66"/>
      <c r="J255" s="66">
        <v>300</v>
      </c>
      <c r="K255" s="88"/>
      <c r="L255" s="66">
        <v>300</v>
      </c>
      <c r="M255" s="66">
        <v>300</v>
      </c>
      <c r="N255" s="88"/>
      <c r="O255" s="66">
        <v>300</v>
      </c>
      <c r="P255" s="74">
        <v>0</v>
      </c>
      <c r="Q255" s="141">
        <v>16</v>
      </c>
      <c r="R255" s="141"/>
      <c r="S255" s="116">
        <v>0</v>
      </c>
      <c r="T255" s="66">
        <v>0</v>
      </c>
      <c r="U255" s="66">
        <v>0</v>
      </c>
      <c r="V255" s="66">
        <v>0</v>
      </c>
      <c r="W255" s="66">
        <v>0</v>
      </c>
      <c r="X255" s="66">
        <v>0</v>
      </c>
      <c r="Y255" s="66">
        <v>0</v>
      </c>
      <c r="Z255" s="116">
        <v>0</v>
      </c>
      <c r="AA255" s="66">
        <v>0</v>
      </c>
      <c r="AB255" s="66">
        <v>0</v>
      </c>
      <c r="AC255" s="66">
        <v>0</v>
      </c>
      <c r="AD255" s="66">
        <v>32</v>
      </c>
      <c r="AE255" s="66">
        <v>18.7</v>
      </c>
      <c r="AF255" s="66">
        <v>200</v>
      </c>
      <c r="AG255" s="66">
        <v>1.2</v>
      </c>
      <c r="AH255" s="66">
        <v>12.8</v>
      </c>
      <c r="AI255" s="116">
        <v>0</v>
      </c>
      <c r="AJ255" s="66">
        <v>0</v>
      </c>
      <c r="AK255" s="118">
        <v>0</v>
      </c>
      <c r="AL255" s="66">
        <v>0</v>
      </c>
      <c r="AM255" s="119">
        <v>0</v>
      </c>
      <c r="AN255" s="120">
        <f t="shared" si="49"/>
        <v>27.2</v>
      </c>
      <c r="AO255" s="125">
        <f t="shared" si="50"/>
        <v>1.7</v>
      </c>
    </row>
    <row r="256" spans="1:41" x14ac:dyDescent="0.2">
      <c r="A256" s="154" t="s">
        <v>321</v>
      </c>
      <c r="B256" s="50" t="s">
        <v>160</v>
      </c>
      <c r="C256" s="50" t="s">
        <v>122</v>
      </c>
      <c r="D256" s="50">
        <v>12</v>
      </c>
      <c r="E256" s="136"/>
      <c r="F256" s="52" t="s">
        <v>101</v>
      </c>
      <c r="G256" s="66">
        <v>287</v>
      </c>
      <c r="H256" s="88">
        <f>I256-G256</f>
        <v>0</v>
      </c>
      <c r="I256" s="66">
        <f>G256</f>
        <v>287</v>
      </c>
      <c r="J256" s="66">
        <v>300</v>
      </c>
      <c r="K256" s="88">
        <f>L256-J256</f>
        <v>0</v>
      </c>
      <c r="L256" s="66">
        <v>300</v>
      </c>
      <c r="M256" s="66">
        <v>259</v>
      </c>
      <c r="N256" s="88">
        <f>O256-M256</f>
        <v>0</v>
      </c>
      <c r="O256" s="66">
        <v>259</v>
      </c>
      <c r="P256" s="153">
        <v>0.01</v>
      </c>
      <c r="Q256" s="141">
        <v>16</v>
      </c>
      <c r="R256" s="141"/>
      <c r="S256" s="116">
        <v>0</v>
      </c>
      <c r="T256" s="66">
        <v>0</v>
      </c>
      <c r="U256" s="66">
        <v>0</v>
      </c>
      <c r="V256" s="66">
        <v>0</v>
      </c>
      <c r="W256" s="66">
        <v>0</v>
      </c>
      <c r="X256" s="66">
        <v>0</v>
      </c>
      <c r="Y256" s="66">
        <v>0</v>
      </c>
      <c r="Z256" s="116">
        <v>0</v>
      </c>
      <c r="AA256" s="66">
        <v>0</v>
      </c>
      <c r="AB256" s="66">
        <v>0</v>
      </c>
      <c r="AC256" s="66">
        <v>0</v>
      </c>
      <c r="AD256" s="66">
        <v>64</v>
      </c>
      <c r="AE256" s="66">
        <v>39.299999999999997</v>
      </c>
      <c r="AF256" s="66">
        <v>464</v>
      </c>
      <c r="AG256" s="66">
        <v>2.9</v>
      </c>
      <c r="AH256" s="66">
        <v>28.5</v>
      </c>
      <c r="AI256" s="116">
        <v>0</v>
      </c>
      <c r="AJ256" s="66">
        <v>0</v>
      </c>
      <c r="AK256" s="118">
        <v>0</v>
      </c>
      <c r="AL256" s="66">
        <v>1</v>
      </c>
      <c r="AM256" s="119">
        <v>0</v>
      </c>
      <c r="AN256" s="120">
        <f t="shared" si="49"/>
        <v>63.8</v>
      </c>
      <c r="AO256" s="125">
        <f t="shared" si="50"/>
        <v>3.9874999999999998</v>
      </c>
    </row>
    <row r="257" spans="1:41" x14ac:dyDescent="0.2">
      <c r="A257" s="154" t="s">
        <v>523</v>
      </c>
      <c r="B257" s="50" t="s">
        <v>132</v>
      </c>
      <c r="C257" s="50" t="s">
        <v>433</v>
      </c>
      <c r="D257" s="50">
        <v>6</v>
      </c>
      <c r="E257" s="136"/>
      <c r="F257" s="52"/>
      <c r="G257" s="66">
        <v>371</v>
      </c>
      <c r="H257" s="88"/>
      <c r="I257" s="66"/>
      <c r="J257" s="66">
        <v>300</v>
      </c>
      <c r="K257" s="88"/>
      <c r="L257" s="66">
        <v>300</v>
      </c>
      <c r="M257" s="66">
        <v>300</v>
      </c>
      <c r="N257" s="88"/>
      <c r="O257" s="66">
        <v>300</v>
      </c>
      <c r="P257" s="74">
        <v>0</v>
      </c>
      <c r="Q257" s="141">
        <v>16</v>
      </c>
      <c r="R257" s="141"/>
      <c r="S257" s="116">
        <v>0</v>
      </c>
      <c r="T257" s="66">
        <v>0</v>
      </c>
      <c r="U257" s="66">
        <v>0</v>
      </c>
      <c r="V257" s="66">
        <v>0</v>
      </c>
      <c r="W257" s="66">
        <v>0</v>
      </c>
      <c r="X257" s="66">
        <v>0</v>
      </c>
      <c r="Y257" s="66">
        <v>0</v>
      </c>
      <c r="Z257" s="116">
        <v>0</v>
      </c>
      <c r="AA257" s="66">
        <v>0</v>
      </c>
      <c r="AB257" s="66">
        <v>0</v>
      </c>
      <c r="AC257" s="66">
        <v>0</v>
      </c>
      <c r="AD257" s="66">
        <v>32</v>
      </c>
      <c r="AE257" s="66">
        <v>21.1</v>
      </c>
      <c r="AF257" s="66">
        <v>253</v>
      </c>
      <c r="AG257" s="66">
        <v>0.8</v>
      </c>
      <c r="AH257" s="66">
        <v>13.8</v>
      </c>
      <c r="AI257" s="116">
        <v>0</v>
      </c>
      <c r="AJ257" s="66">
        <v>0</v>
      </c>
      <c r="AK257" s="118">
        <v>0</v>
      </c>
      <c r="AL257" s="66">
        <v>0.8</v>
      </c>
      <c r="AM257" s="119">
        <v>0</v>
      </c>
      <c r="AN257" s="120">
        <f t="shared" si="49"/>
        <v>30.1</v>
      </c>
      <c r="AO257" s="125">
        <f t="shared" si="50"/>
        <v>1.8812500000000001</v>
      </c>
    </row>
    <row r="258" spans="1:41" x14ac:dyDescent="0.2">
      <c r="A258" s="154" t="s">
        <v>524</v>
      </c>
      <c r="B258" s="50" t="s">
        <v>160</v>
      </c>
      <c r="C258" s="50" t="s">
        <v>17</v>
      </c>
      <c r="D258" s="50">
        <v>9</v>
      </c>
      <c r="E258" s="136" t="s">
        <v>454</v>
      </c>
      <c r="F258" s="52"/>
      <c r="G258" s="66">
        <v>368</v>
      </c>
      <c r="H258" s="88"/>
      <c r="I258" s="66"/>
      <c r="J258" s="66">
        <v>300</v>
      </c>
      <c r="K258" s="88"/>
      <c r="L258" s="66">
        <v>300</v>
      </c>
      <c r="M258" s="66">
        <v>300</v>
      </c>
      <c r="N258" s="88"/>
      <c r="O258" s="66">
        <v>300</v>
      </c>
      <c r="P258" s="74">
        <v>0</v>
      </c>
      <c r="Q258" s="141">
        <v>16</v>
      </c>
      <c r="R258" s="141"/>
      <c r="S258" s="116">
        <v>0</v>
      </c>
      <c r="T258" s="66">
        <v>0</v>
      </c>
      <c r="U258" s="66">
        <v>0</v>
      </c>
      <c r="V258" s="66">
        <v>0</v>
      </c>
      <c r="W258" s="66">
        <v>0</v>
      </c>
      <c r="X258" s="66">
        <v>0</v>
      </c>
      <c r="Y258" s="66">
        <v>0</v>
      </c>
      <c r="Z258" s="116">
        <v>0</v>
      </c>
      <c r="AA258" s="66">
        <v>0</v>
      </c>
      <c r="AB258" s="66">
        <v>0</v>
      </c>
      <c r="AC258" s="66">
        <v>0</v>
      </c>
      <c r="AD258" s="66">
        <v>32</v>
      </c>
      <c r="AE258" s="66">
        <v>20.8</v>
      </c>
      <c r="AF258" s="66">
        <v>230</v>
      </c>
      <c r="AG258" s="66">
        <v>1.3</v>
      </c>
      <c r="AH258" s="66">
        <v>14.3</v>
      </c>
      <c r="AI258" s="116">
        <v>0</v>
      </c>
      <c r="AJ258" s="66">
        <v>0</v>
      </c>
      <c r="AK258" s="118">
        <v>0</v>
      </c>
      <c r="AL258" s="66">
        <v>0</v>
      </c>
      <c r="AM258" s="119">
        <v>0</v>
      </c>
      <c r="AN258" s="120">
        <f t="shared" si="49"/>
        <v>30.8</v>
      </c>
      <c r="AO258" s="125">
        <f t="shared" si="50"/>
        <v>1.925</v>
      </c>
    </row>
    <row r="259" spans="1:41" x14ac:dyDescent="0.2">
      <c r="A259" s="154" t="s">
        <v>299</v>
      </c>
      <c r="B259" s="50" t="s">
        <v>132</v>
      </c>
      <c r="C259" s="50" t="s">
        <v>435</v>
      </c>
      <c r="D259" s="50">
        <v>4</v>
      </c>
      <c r="E259" s="136"/>
      <c r="F259" s="52" t="s">
        <v>101</v>
      </c>
      <c r="G259" s="66">
        <v>279</v>
      </c>
      <c r="H259" s="88">
        <f>I259-G259</f>
        <v>0</v>
      </c>
      <c r="I259" s="66">
        <f>G259</f>
        <v>279</v>
      </c>
      <c r="J259" s="66">
        <v>261</v>
      </c>
      <c r="K259" s="88">
        <f>L259-J259</f>
        <v>0</v>
      </c>
      <c r="L259" s="66">
        <v>261</v>
      </c>
      <c r="M259" s="66">
        <v>184</v>
      </c>
      <c r="N259" s="88">
        <f>O259-M259</f>
        <v>0</v>
      </c>
      <c r="O259" s="66">
        <v>184</v>
      </c>
      <c r="P259" s="153">
        <v>0.01</v>
      </c>
      <c r="Q259" s="141">
        <v>16</v>
      </c>
      <c r="R259" s="141"/>
      <c r="S259" s="116">
        <v>0</v>
      </c>
      <c r="T259" s="66">
        <v>0</v>
      </c>
      <c r="U259" s="66">
        <v>0</v>
      </c>
      <c r="V259" s="66">
        <v>0</v>
      </c>
      <c r="W259" s="66">
        <v>0</v>
      </c>
      <c r="X259" s="66">
        <v>0</v>
      </c>
      <c r="Y259" s="66">
        <v>0</v>
      </c>
      <c r="Z259" s="116">
        <v>0.9</v>
      </c>
      <c r="AA259" s="66">
        <v>5.6</v>
      </c>
      <c r="AB259" s="66">
        <v>0</v>
      </c>
      <c r="AC259" s="66">
        <v>0</v>
      </c>
      <c r="AD259" s="66">
        <v>64</v>
      </c>
      <c r="AE259" s="66">
        <v>33.6</v>
      </c>
      <c r="AF259" s="66">
        <v>518</v>
      </c>
      <c r="AG259" s="66">
        <v>2.8</v>
      </c>
      <c r="AH259" s="66">
        <v>22.4</v>
      </c>
      <c r="AI259" s="116">
        <v>0</v>
      </c>
      <c r="AJ259" s="66">
        <v>0</v>
      </c>
      <c r="AK259" s="118">
        <v>0</v>
      </c>
      <c r="AL259" s="66">
        <v>0.9</v>
      </c>
      <c r="AM259" s="119">
        <v>0</v>
      </c>
      <c r="AN259" s="120">
        <f t="shared" si="49"/>
        <v>69.16</v>
      </c>
      <c r="AO259" s="125">
        <f t="shared" si="50"/>
        <v>4.3224999999999998</v>
      </c>
    </row>
    <row r="260" spans="1:41" x14ac:dyDescent="0.2">
      <c r="A260" s="154" t="s">
        <v>309</v>
      </c>
      <c r="B260" s="50" t="s">
        <v>132</v>
      </c>
      <c r="C260" s="50" t="s">
        <v>16</v>
      </c>
      <c r="D260" s="50">
        <v>12</v>
      </c>
      <c r="E260" s="136"/>
      <c r="F260" s="52" t="s">
        <v>101</v>
      </c>
      <c r="G260" s="66">
        <v>340</v>
      </c>
      <c r="H260" s="88">
        <f>I260-G260</f>
        <v>0</v>
      </c>
      <c r="I260" s="66">
        <f>G260</f>
        <v>340</v>
      </c>
      <c r="J260" s="66">
        <v>300</v>
      </c>
      <c r="K260" s="88">
        <f>L260-J260</f>
        <v>0</v>
      </c>
      <c r="L260" s="66">
        <v>300</v>
      </c>
      <c r="M260" s="66">
        <v>207</v>
      </c>
      <c r="N260" s="88">
        <f>O260-M260</f>
        <v>0</v>
      </c>
      <c r="O260" s="66">
        <v>207</v>
      </c>
      <c r="P260" s="153">
        <v>0</v>
      </c>
      <c r="Q260" s="141">
        <v>16</v>
      </c>
      <c r="R260" s="141"/>
      <c r="S260" s="116">
        <v>0</v>
      </c>
      <c r="T260" s="66">
        <v>0</v>
      </c>
      <c r="U260" s="66">
        <v>0</v>
      </c>
      <c r="V260" s="66">
        <v>0</v>
      </c>
      <c r="W260" s="66">
        <v>0</v>
      </c>
      <c r="X260" s="66">
        <v>0</v>
      </c>
      <c r="Y260" s="66">
        <v>0</v>
      </c>
      <c r="Z260" s="116">
        <v>0</v>
      </c>
      <c r="AA260" s="66">
        <v>0</v>
      </c>
      <c r="AB260" s="66">
        <v>0</v>
      </c>
      <c r="AC260" s="66">
        <v>0</v>
      </c>
      <c r="AD260" s="66">
        <v>48</v>
      </c>
      <c r="AE260" s="66">
        <v>29.9</v>
      </c>
      <c r="AF260" s="66">
        <v>367</v>
      </c>
      <c r="AG260" s="66">
        <v>1.1000000000000001</v>
      </c>
      <c r="AH260" s="66">
        <v>19.2</v>
      </c>
      <c r="AI260" s="116">
        <v>0</v>
      </c>
      <c r="AJ260" s="66">
        <v>0</v>
      </c>
      <c r="AK260" s="118">
        <v>0</v>
      </c>
      <c r="AL260" s="66">
        <v>1.1000000000000001</v>
      </c>
      <c r="AM260" s="119">
        <v>0</v>
      </c>
      <c r="AN260" s="120">
        <f t="shared" si="49"/>
        <v>43.300000000000004</v>
      </c>
      <c r="AO260" s="125">
        <f t="shared" si="50"/>
        <v>2.7062500000000003</v>
      </c>
    </row>
    <row r="261" spans="1:41" x14ac:dyDescent="0.2">
      <c r="A261" s="154" t="s">
        <v>340</v>
      </c>
      <c r="B261" s="50" t="s">
        <v>132</v>
      </c>
      <c r="C261" s="50" t="s">
        <v>441</v>
      </c>
      <c r="D261" s="50">
        <v>7</v>
      </c>
      <c r="E261" s="136"/>
      <c r="F261" s="52" t="s">
        <v>101</v>
      </c>
      <c r="G261" s="66">
        <v>332</v>
      </c>
      <c r="H261" s="88">
        <f>I261-G261</f>
        <v>0</v>
      </c>
      <c r="I261" s="66">
        <f>G261</f>
        <v>332</v>
      </c>
      <c r="J261" s="66">
        <v>300</v>
      </c>
      <c r="K261" s="88">
        <f>L261-J261</f>
        <v>0</v>
      </c>
      <c r="L261" s="66">
        <v>300</v>
      </c>
      <c r="M261" s="66">
        <v>270</v>
      </c>
      <c r="N261" s="88">
        <f>O261-M261</f>
        <v>0</v>
      </c>
      <c r="O261" s="66">
        <v>270</v>
      </c>
      <c r="P261" s="153">
        <v>0</v>
      </c>
      <c r="Q261" s="141">
        <v>16</v>
      </c>
      <c r="R261" s="141"/>
      <c r="S261" s="116">
        <v>0</v>
      </c>
      <c r="T261" s="66">
        <v>0</v>
      </c>
      <c r="U261" s="66">
        <v>0</v>
      </c>
      <c r="V261" s="66">
        <v>0</v>
      </c>
      <c r="W261" s="66">
        <v>0</v>
      </c>
      <c r="X261" s="66">
        <v>0</v>
      </c>
      <c r="Y261" s="66">
        <v>0</v>
      </c>
      <c r="Z261" s="116">
        <v>0</v>
      </c>
      <c r="AA261" s="66">
        <v>0</v>
      </c>
      <c r="AB261" s="66">
        <v>0</v>
      </c>
      <c r="AC261" s="66">
        <v>0</v>
      </c>
      <c r="AD261" s="66">
        <v>48</v>
      </c>
      <c r="AE261" s="66">
        <v>29.9</v>
      </c>
      <c r="AF261" s="66">
        <v>334</v>
      </c>
      <c r="AG261" s="66">
        <v>2.1</v>
      </c>
      <c r="AH261" s="66">
        <v>19.3</v>
      </c>
      <c r="AI261" s="116">
        <v>0</v>
      </c>
      <c r="AJ261" s="66">
        <v>0</v>
      </c>
      <c r="AK261" s="118">
        <v>0</v>
      </c>
      <c r="AL261" s="66">
        <v>1.1000000000000001</v>
      </c>
      <c r="AM261" s="119">
        <v>0</v>
      </c>
      <c r="AN261" s="120">
        <f t="shared" si="49"/>
        <v>46</v>
      </c>
      <c r="AO261" s="125">
        <f t="shared" si="50"/>
        <v>2.875</v>
      </c>
    </row>
    <row r="262" spans="1:41" x14ac:dyDescent="0.2">
      <c r="A262" s="154" t="s">
        <v>346</v>
      </c>
      <c r="B262" s="50" t="s">
        <v>132</v>
      </c>
      <c r="C262" s="50" t="s">
        <v>438</v>
      </c>
      <c r="D262" s="50">
        <v>11</v>
      </c>
      <c r="E262" s="136"/>
      <c r="F262" s="52"/>
      <c r="G262" s="66">
        <v>407</v>
      </c>
      <c r="H262" s="88"/>
      <c r="I262" s="66"/>
      <c r="J262" s="66">
        <v>300</v>
      </c>
      <c r="K262" s="88"/>
      <c r="L262" s="66">
        <v>300</v>
      </c>
      <c r="M262" s="66">
        <v>226</v>
      </c>
      <c r="N262" s="88"/>
      <c r="O262" s="66">
        <v>226</v>
      </c>
      <c r="P262" s="74">
        <v>0</v>
      </c>
      <c r="Q262" s="141">
        <v>16</v>
      </c>
      <c r="R262" s="141"/>
      <c r="S262" s="116">
        <v>0</v>
      </c>
      <c r="T262" s="66">
        <v>0</v>
      </c>
      <c r="U262" s="66">
        <v>0</v>
      </c>
      <c r="V262" s="66">
        <v>0</v>
      </c>
      <c r="W262" s="66">
        <v>0</v>
      </c>
      <c r="X262" s="66">
        <v>0</v>
      </c>
      <c r="Y262" s="66">
        <v>0</v>
      </c>
      <c r="Z262" s="116">
        <v>0</v>
      </c>
      <c r="AA262" s="66">
        <v>0</v>
      </c>
      <c r="AB262" s="66">
        <v>0</v>
      </c>
      <c r="AC262" s="66">
        <v>0</v>
      </c>
      <c r="AD262" s="66">
        <v>27.2</v>
      </c>
      <c r="AE262" s="66">
        <v>17.600000000000001</v>
      </c>
      <c r="AF262" s="66">
        <v>187</v>
      </c>
      <c r="AG262" s="66">
        <v>0.7</v>
      </c>
      <c r="AH262" s="66">
        <v>11.7</v>
      </c>
      <c r="AI262" s="116">
        <v>0</v>
      </c>
      <c r="AJ262" s="66">
        <v>0</v>
      </c>
      <c r="AK262" s="118">
        <v>0</v>
      </c>
      <c r="AL262" s="66">
        <v>0</v>
      </c>
      <c r="AM262" s="119">
        <v>0</v>
      </c>
      <c r="AN262" s="120">
        <f t="shared" si="49"/>
        <v>22.9</v>
      </c>
      <c r="AO262" s="125">
        <f t="shared" si="50"/>
        <v>1.4312499999999999</v>
      </c>
    </row>
    <row r="263" spans="1:41" x14ac:dyDescent="0.2">
      <c r="A263" s="154" t="s">
        <v>233</v>
      </c>
      <c r="B263" s="50" t="s">
        <v>132</v>
      </c>
      <c r="C263" s="50" t="s">
        <v>11</v>
      </c>
      <c r="D263" s="50">
        <v>11</v>
      </c>
      <c r="E263" s="136"/>
      <c r="F263" s="52" t="s">
        <v>101</v>
      </c>
      <c r="G263" s="66">
        <v>252</v>
      </c>
      <c r="H263" s="88">
        <f>I263-G263</f>
        <v>0</v>
      </c>
      <c r="I263" s="66">
        <f>G263</f>
        <v>252</v>
      </c>
      <c r="J263" s="66">
        <v>300</v>
      </c>
      <c r="K263" s="88">
        <f>L263-J263</f>
        <v>0</v>
      </c>
      <c r="L263" s="66">
        <v>300</v>
      </c>
      <c r="M263" s="66">
        <v>300</v>
      </c>
      <c r="N263" s="88">
        <f>O263-M263</f>
        <v>0</v>
      </c>
      <c r="O263" s="66">
        <v>300</v>
      </c>
      <c r="P263" s="153">
        <v>0.01</v>
      </c>
      <c r="Q263" s="141">
        <v>16</v>
      </c>
      <c r="R263" s="141"/>
      <c r="S263" s="116">
        <v>0</v>
      </c>
      <c r="T263" s="66">
        <v>0</v>
      </c>
      <c r="U263" s="66">
        <v>0</v>
      </c>
      <c r="V263" s="66">
        <v>0</v>
      </c>
      <c r="W263" s="66">
        <v>0</v>
      </c>
      <c r="X263" s="66">
        <v>0</v>
      </c>
      <c r="Y263" s="66">
        <v>0</v>
      </c>
      <c r="Z263" s="116">
        <v>0</v>
      </c>
      <c r="AA263" s="66">
        <v>0</v>
      </c>
      <c r="AB263" s="66">
        <v>0</v>
      </c>
      <c r="AC263" s="66">
        <v>0</v>
      </c>
      <c r="AD263" s="66">
        <v>80</v>
      </c>
      <c r="AE263" s="66">
        <v>50.8</v>
      </c>
      <c r="AF263" s="66">
        <v>636</v>
      </c>
      <c r="AG263" s="66">
        <v>1.7</v>
      </c>
      <c r="AH263" s="66">
        <v>34.200000000000003</v>
      </c>
      <c r="AI263" s="116">
        <v>0</v>
      </c>
      <c r="AJ263" s="66">
        <v>0</v>
      </c>
      <c r="AK263" s="118">
        <v>0</v>
      </c>
      <c r="AL263" s="66">
        <v>0.8</v>
      </c>
      <c r="AM263" s="119">
        <v>0.8</v>
      </c>
      <c r="AN263" s="120">
        <f t="shared" si="49"/>
        <v>72.2</v>
      </c>
      <c r="AO263" s="125">
        <f t="shared" si="50"/>
        <v>4.5125000000000002</v>
      </c>
    </row>
    <row r="264" spans="1:41" x14ac:dyDescent="0.2">
      <c r="A264" s="154" t="s">
        <v>526</v>
      </c>
      <c r="B264" s="50" t="s">
        <v>132</v>
      </c>
      <c r="C264" s="50" t="s">
        <v>17</v>
      </c>
      <c r="D264" s="50">
        <v>9</v>
      </c>
      <c r="E264" s="136"/>
      <c r="F264" s="52" t="s">
        <v>101</v>
      </c>
      <c r="G264" s="66">
        <v>353</v>
      </c>
      <c r="H264" s="88">
        <f>I264-G264</f>
        <v>0</v>
      </c>
      <c r="I264" s="66">
        <f>G264</f>
        <v>353</v>
      </c>
      <c r="J264" s="66">
        <v>300</v>
      </c>
      <c r="K264" s="88">
        <f>L264-J264</f>
        <v>0</v>
      </c>
      <c r="L264" s="66">
        <v>300</v>
      </c>
      <c r="M264" s="66">
        <v>300</v>
      </c>
      <c r="N264" s="88">
        <f>O264-M264</f>
        <v>0</v>
      </c>
      <c r="O264" s="66">
        <v>300</v>
      </c>
      <c r="P264" s="153">
        <v>0</v>
      </c>
      <c r="Q264" s="141">
        <v>16</v>
      </c>
      <c r="R264" s="141"/>
      <c r="S264" s="116">
        <v>0</v>
      </c>
      <c r="T264" s="66">
        <v>0</v>
      </c>
      <c r="U264" s="66">
        <v>0</v>
      </c>
      <c r="V264" s="66">
        <v>0</v>
      </c>
      <c r="W264" s="66">
        <v>0</v>
      </c>
      <c r="X264" s="66">
        <v>0</v>
      </c>
      <c r="Y264" s="66">
        <v>0</v>
      </c>
      <c r="Z264" s="116">
        <v>0</v>
      </c>
      <c r="AA264" s="66">
        <v>0</v>
      </c>
      <c r="AB264" s="66">
        <v>0</v>
      </c>
      <c r="AC264" s="66">
        <v>0</v>
      </c>
      <c r="AD264" s="66">
        <v>48</v>
      </c>
      <c r="AE264" s="66">
        <v>24.9</v>
      </c>
      <c r="AF264" s="66">
        <v>298</v>
      </c>
      <c r="AG264" s="66">
        <v>1</v>
      </c>
      <c r="AH264" s="66">
        <v>16.3</v>
      </c>
      <c r="AI264" s="116">
        <v>0</v>
      </c>
      <c r="AJ264" s="66">
        <v>0</v>
      </c>
      <c r="AK264" s="118">
        <v>0</v>
      </c>
      <c r="AL264" s="66">
        <v>1</v>
      </c>
      <c r="AM264" s="119">
        <v>0</v>
      </c>
      <c r="AN264" s="120">
        <f t="shared" si="49"/>
        <v>35.799999999999997</v>
      </c>
      <c r="AO264" s="125">
        <f t="shared" si="50"/>
        <v>2.2374999999999998</v>
      </c>
    </row>
    <row r="265" spans="1:41" x14ac:dyDescent="0.2">
      <c r="A265" s="154" t="s">
        <v>527</v>
      </c>
      <c r="B265" s="50" t="s">
        <v>132</v>
      </c>
      <c r="C265" s="50" t="s">
        <v>447</v>
      </c>
      <c r="D265" s="50">
        <v>5</v>
      </c>
      <c r="E265" s="136"/>
      <c r="F265" s="52"/>
      <c r="G265" s="66">
        <v>366</v>
      </c>
      <c r="H265" s="88"/>
      <c r="I265" s="66"/>
      <c r="J265" s="66">
        <v>300</v>
      </c>
      <c r="K265" s="88"/>
      <c r="L265" s="66">
        <v>300</v>
      </c>
      <c r="M265" s="66">
        <v>300</v>
      </c>
      <c r="N265" s="88"/>
      <c r="O265" s="66">
        <v>300</v>
      </c>
      <c r="P265" s="74">
        <v>0</v>
      </c>
      <c r="Q265" s="141">
        <v>16</v>
      </c>
      <c r="R265" s="141"/>
      <c r="S265" s="116">
        <v>0</v>
      </c>
      <c r="T265" s="66">
        <v>0</v>
      </c>
      <c r="U265" s="66">
        <v>0</v>
      </c>
      <c r="V265" s="66">
        <v>0</v>
      </c>
      <c r="W265" s="66">
        <v>0</v>
      </c>
      <c r="X265" s="66">
        <v>0</v>
      </c>
      <c r="Y265" s="66">
        <v>0</v>
      </c>
      <c r="Z265" s="116">
        <v>0</v>
      </c>
      <c r="AA265" s="66">
        <v>0</v>
      </c>
      <c r="AB265" s="66">
        <v>0</v>
      </c>
      <c r="AC265" s="66">
        <v>0</v>
      </c>
      <c r="AD265" s="66">
        <v>48</v>
      </c>
      <c r="AE265" s="66">
        <v>26.6</v>
      </c>
      <c r="AF265" s="66">
        <v>295</v>
      </c>
      <c r="AG265" s="66">
        <v>0</v>
      </c>
      <c r="AH265" s="66">
        <v>17.7</v>
      </c>
      <c r="AI265" s="116">
        <v>0</v>
      </c>
      <c r="AJ265" s="66">
        <v>0</v>
      </c>
      <c r="AK265" s="118">
        <v>0</v>
      </c>
      <c r="AL265" s="66">
        <v>0</v>
      </c>
      <c r="AM265" s="119">
        <v>0</v>
      </c>
      <c r="AN265" s="120">
        <f t="shared" si="49"/>
        <v>29.5</v>
      </c>
      <c r="AO265" s="125">
        <f t="shared" si="50"/>
        <v>1.84375</v>
      </c>
    </row>
    <row r="266" spans="1:41" x14ac:dyDescent="0.2">
      <c r="A266" s="154" t="s">
        <v>315</v>
      </c>
      <c r="B266" s="50" t="s">
        <v>160</v>
      </c>
      <c r="C266" s="50" t="s">
        <v>13</v>
      </c>
      <c r="D266" s="50">
        <v>11</v>
      </c>
      <c r="E266" s="136" t="s">
        <v>439</v>
      </c>
      <c r="F266" s="52"/>
      <c r="G266" s="66">
        <v>381</v>
      </c>
      <c r="H266" s="88"/>
      <c r="I266" s="66"/>
      <c r="J266" s="66">
        <v>300</v>
      </c>
      <c r="K266" s="88"/>
      <c r="L266" s="66">
        <v>300</v>
      </c>
      <c r="M266" s="66">
        <v>224</v>
      </c>
      <c r="N266" s="88"/>
      <c r="O266" s="66">
        <v>224</v>
      </c>
      <c r="P266" s="74">
        <v>0</v>
      </c>
      <c r="Q266" s="141">
        <v>16</v>
      </c>
      <c r="R266" s="141"/>
      <c r="S266" s="116">
        <v>0</v>
      </c>
      <c r="T266" s="66">
        <v>0</v>
      </c>
      <c r="U266" s="66">
        <v>0</v>
      </c>
      <c r="V266" s="66">
        <v>0</v>
      </c>
      <c r="W266" s="66">
        <v>0</v>
      </c>
      <c r="X266" s="66">
        <v>0</v>
      </c>
      <c r="Y266" s="66">
        <v>0</v>
      </c>
      <c r="Z266" s="116">
        <v>0</v>
      </c>
      <c r="AA266" s="66">
        <v>0</v>
      </c>
      <c r="AB266" s="66">
        <v>0</v>
      </c>
      <c r="AC266" s="66">
        <v>0</v>
      </c>
      <c r="AD266" s="66">
        <v>32</v>
      </c>
      <c r="AE266" s="66">
        <v>20.2</v>
      </c>
      <c r="AF266" s="66">
        <v>224</v>
      </c>
      <c r="AG266" s="66">
        <v>1</v>
      </c>
      <c r="AH266" s="66">
        <v>14.4</v>
      </c>
      <c r="AI266" s="116">
        <v>0</v>
      </c>
      <c r="AJ266" s="66">
        <v>0</v>
      </c>
      <c r="AK266" s="118">
        <v>0</v>
      </c>
      <c r="AL266" s="66">
        <v>0</v>
      </c>
      <c r="AM266" s="119">
        <v>0</v>
      </c>
      <c r="AN266" s="120">
        <f t="shared" ref="AN266:AN297" si="59">IFERROR($S266*$S$2+$T266*$T$2+IF($U$2=0,0,$U266/$U$2)+$V266*$V$2+$W266*$W$2+$X266*$X$2+$Z266*$Z$2+IF($AA$2=0,0,$AA266/$AA$2)+$AB$2*$AB266+$AE266*$AE$2+IF($AF$2=0,0,$AF266/$AF$2)+$AG266*$AG$2+IF($AI$2=0,0,$AI266/$AI$2)+$AJ266*$AJ$2+$AK266*$AK$2+$AL266*$AL$2+$AM266*$AM$2,0)</f>
        <v>28.4</v>
      </c>
      <c r="AO266" s="125">
        <f t="shared" ref="AO266:AO297" si="60">IFERROR($AN266/$Q266,"-")</f>
        <v>1.7749999999999999</v>
      </c>
    </row>
    <row r="267" spans="1:41" x14ac:dyDescent="0.2">
      <c r="A267" s="154" t="s">
        <v>393</v>
      </c>
      <c r="B267" s="50" t="s">
        <v>132</v>
      </c>
      <c r="C267" s="50" t="s">
        <v>442</v>
      </c>
      <c r="D267" s="50">
        <v>10</v>
      </c>
      <c r="E267" s="136"/>
      <c r="F267" s="52"/>
      <c r="G267" s="66">
        <v>392</v>
      </c>
      <c r="H267" s="88"/>
      <c r="I267" s="66"/>
      <c r="J267" s="66">
        <v>300</v>
      </c>
      <c r="K267" s="88"/>
      <c r="L267" s="66">
        <v>300</v>
      </c>
      <c r="M267" s="66">
        <v>300</v>
      </c>
      <c r="N267" s="88"/>
      <c r="O267" s="66">
        <v>300</v>
      </c>
      <c r="P267" s="74">
        <v>0</v>
      </c>
      <c r="Q267" s="141">
        <v>16</v>
      </c>
      <c r="R267" s="141"/>
      <c r="S267" s="116">
        <v>0</v>
      </c>
      <c r="T267" s="66">
        <v>0</v>
      </c>
      <c r="U267" s="66">
        <v>0</v>
      </c>
      <c r="V267" s="66">
        <v>0</v>
      </c>
      <c r="W267" s="66">
        <v>0</v>
      </c>
      <c r="X267" s="66">
        <v>0</v>
      </c>
      <c r="Y267" s="66">
        <v>0</v>
      </c>
      <c r="Z267" s="116">
        <v>1.1000000000000001</v>
      </c>
      <c r="AA267" s="66">
        <v>5.5</v>
      </c>
      <c r="AB267" s="66">
        <v>0</v>
      </c>
      <c r="AC267" s="66">
        <v>0</v>
      </c>
      <c r="AD267" s="66">
        <v>32</v>
      </c>
      <c r="AE267" s="66">
        <v>18.8</v>
      </c>
      <c r="AF267" s="66">
        <v>196</v>
      </c>
      <c r="AG267" s="66">
        <v>1.1000000000000001</v>
      </c>
      <c r="AH267" s="66">
        <v>12.2</v>
      </c>
      <c r="AI267" s="116">
        <v>341</v>
      </c>
      <c r="AJ267" s="66">
        <v>0</v>
      </c>
      <c r="AK267" s="118">
        <v>0</v>
      </c>
      <c r="AL267" s="66">
        <v>0</v>
      </c>
      <c r="AM267" s="119">
        <v>0</v>
      </c>
      <c r="AN267" s="120">
        <f t="shared" si="59"/>
        <v>26.750000000000004</v>
      </c>
      <c r="AO267" s="125">
        <f t="shared" si="60"/>
        <v>1.6718750000000002</v>
      </c>
    </row>
    <row r="268" spans="1:41" x14ac:dyDescent="0.2">
      <c r="A268" s="154" t="s">
        <v>529</v>
      </c>
      <c r="B268" s="50" t="s">
        <v>160</v>
      </c>
      <c r="C268" s="50" t="s">
        <v>16</v>
      </c>
      <c r="D268" s="50">
        <v>12</v>
      </c>
      <c r="E268" s="136" t="s">
        <v>450</v>
      </c>
      <c r="F268" s="52" t="s">
        <v>101</v>
      </c>
      <c r="G268" s="66">
        <v>355</v>
      </c>
      <c r="H268" s="88">
        <f t="shared" ref="H268:H299" si="61">I268-G268</f>
        <v>0</v>
      </c>
      <c r="I268" s="66">
        <f t="shared" ref="I268:I299" si="62">G268</f>
        <v>355</v>
      </c>
      <c r="J268" s="66">
        <v>300</v>
      </c>
      <c r="K268" s="88">
        <f t="shared" ref="K268:K299" si="63">L268-J268</f>
        <v>0</v>
      </c>
      <c r="L268" s="66">
        <v>300</v>
      </c>
      <c r="M268" s="66">
        <v>300</v>
      </c>
      <c r="N268" s="88">
        <f t="shared" ref="N268:N299" si="64">O268-M268</f>
        <v>0</v>
      </c>
      <c r="O268" s="66">
        <v>300</v>
      </c>
      <c r="P268" s="153">
        <v>0</v>
      </c>
      <c r="Q268" s="141">
        <v>16</v>
      </c>
      <c r="R268" s="141"/>
      <c r="S268" s="116">
        <v>0</v>
      </c>
      <c r="T268" s="66">
        <v>0</v>
      </c>
      <c r="U268" s="66">
        <v>0</v>
      </c>
      <c r="V268" s="66">
        <v>0</v>
      </c>
      <c r="W268" s="66">
        <v>0</v>
      </c>
      <c r="X268" s="66">
        <v>0</v>
      </c>
      <c r="Y268" s="66">
        <v>0</v>
      </c>
      <c r="Z268" s="116">
        <v>0</v>
      </c>
      <c r="AA268" s="66">
        <v>0</v>
      </c>
      <c r="AB268" s="66">
        <v>0</v>
      </c>
      <c r="AC268" s="66">
        <v>0</v>
      </c>
      <c r="AD268" s="66">
        <v>45</v>
      </c>
      <c r="AE268" s="66">
        <v>28.4</v>
      </c>
      <c r="AF268" s="66">
        <v>337</v>
      </c>
      <c r="AG268" s="66">
        <v>0</v>
      </c>
      <c r="AH268" s="66">
        <v>19.600000000000001</v>
      </c>
      <c r="AI268" s="116">
        <v>0</v>
      </c>
      <c r="AJ268" s="66">
        <v>0</v>
      </c>
      <c r="AK268" s="118">
        <v>0</v>
      </c>
      <c r="AL268" s="66">
        <v>0</v>
      </c>
      <c r="AM268" s="119">
        <v>0</v>
      </c>
      <c r="AN268" s="120">
        <f t="shared" si="59"/>
        <v>33.700000000000003</v>
      </c>
      <c r="AO268" s="125">
        <f t="shared" si="60"/>
        <v>2.1062500000000002</v>
      </c>
    </row>
    <row r="269" spans="1:41" x14ac:dyDescent="0.2">
      <c r="A269" s="154" t="s">
        <v>530</v>
      </c>
      <c r="B269" s="50" t="s">
        <v>132</v>
      </c>
      <c r="C269" s="50" t="s">
        <v>428</v>
      </c>
      <c r="D269" s="50">
        <v>9</v>
      </c>
      <c r="E269" s="136"/>
      <c r="F269" s="52" t="s">
        <v>101</v>
      </c>
      <c r="G269" s="66">
        <v>306</v>
      </c>
      <c r="H269" s="88">
        <f t="shared" si="61"/>
        <v>0</v>
      </c>
      <c r="I269" s="66">
        <f t="shared" si="62"/>
        <v>306</v>
      </c>
      <c r="J269" s="66">
        <v>286</v>
      </c>
      <c r="K269" s="88">
        <f t="shared" si="63"/>
        <v>0</v>
      </c>
      <c r="L269" s="66">
        <v>286</v>
      </c>
      <c r="M269" s="66">
        <v>300</v>
      </c>
      <c r="N269" s="88">
        <f t="shared" si="64"/>
        <v>0</v>
      </c>
      <c r="O269" s="66">
        <v>300</v>
      </c>
      <c r="P269" s="153">
        <v>0.01</v>
      </c>
      <c r="Q269" s="141">
        <v>16</v>
      </c>
      <c r="R269" s="141"/>
      <c r="S269" s="116">
        <v>0</v>
      </c>
      <c r="T269" s="66">
        <v>0</v>
      </c>
      <c r="U269" s="66">
        <v>0</v>
      </c>
      <c r="V269" s="66">
        <v>0</v>
      </c>
      <c r="W269" s="66">
        <v>0</v>
      </c>
      <c r="X269" s="66">
        <v>0</v>
      </c>
      <c r="Y269" s="66">
        <v>0</v>
      </c>
      <c r="Z269" s="116">
        <v>1.8</v>
      </c>
      <c r="AA269" s="66">
        <v>9.9</v>
      </c>
      <c r="AB269" s="66">
        <v>0</v>
      </c>
      <c r="AC269" s="66">
        <v>0</v>
      </c>
      <c r="AD269" s="66">
        <v>64</v>
      </c>
      <c r="AE269" s="66">
        <v>37</v>
      </c>
      <c r="AF269" s="66">
        <v>451</v>
      </c>
      <c r="AG269" s="66">
        <v>1.8</v>
      </c>
      <c r="AH269" s="66">
        <v>24.4</v>
      </c>
      <c r="AI269" s="116">
        <v>0</v>
      </c>
      <c r="AJ269" s="66">
        <v>0</v>
      </c>
      <c r="AK269" s="118">
        <v>0</v>
      </c>
      <c r="AL269" s="66">
        <v>0.9</v>
      </c>
      <c r="AM269" s="119">
        <v>0</v>
      </c>
      <c r="AN269" s="120">
        <f t="shared" si="59"/>
        <v>56.89</v>
      </c>
      <c r="AO269" s="125">
        <f t="shared" si="60"/>
        <v>3.555625</v>
      </c>
    </row>
    <row r="270" spans="1:41" x14ac:dyDescent="0.2">
      <c r="A270" s="154" t="s">
        <v>369</v>
      </c>
      <c r="B270" s="50" t="s">
        <v>158</v>
      </c>
      <c r="C270" s="50" t="s">
        <v>19</v>
      </c>
      <c r="D270" s="50">
        <v>5</v>
      </c>
      <c r="E270" s="136" t="s">
        <v>454</v>
      </c>
      <c r="F270" s="52" t="s">
        <v>101</v>
      </c>
      <c r="G270" s="66">
        <v>305</v>
      </c>
      <c r="H270" s="88">
        <f t="shared" si="61"/>
        <v>0</v>
      </c>
      <c r="I270" s="66">
        <f t="shared" si="62"/>
        <v>305</v>
      </c>
      <c r="J270" s="66">
        <v>300</v>
      </c>
      <c r="K270" s="88">
        <f t="shared" si="63"/>
        <v>0</v>
      </c>
      <c r="L270" s="66">
        <v>300</v>
      </c>
      <c r="M270" s="66">
        <v>300</v>
      </c>
      <c r="N270" s="88">
        <f t="shared" si="64"/>
        <v>0</v>
      </c>
      <c r="O270" s="66">
        <v>300</v>
      </c>
      <c r="P270" s="153">
        <v>0.02</v>
      </c>
      <c r="Q270" s="141">
        <v>16</v>
      </c>
      <c r="R270" s="141"/>
      <c r="S270" s="116">
        <v>103</v>
      </c>
      <c r="T270" s="66">
        <v>64.3</v>
      </c>
      <c r="U270" s="66">
        <v>1161</v>
      </c>
      <c r="V270" s="66">
        <v>6.5</v>
      </c>
      <c r="W270" s="66">
        <v>3.3</v>
      </c>
      <c r="X270" s="66">
        <v>8.4</v>
      </c>
      <c r="Y270" s="66">
        <v>58.7</v>
      </c>
      <c r="Z270" s="116">
        <v>14.7</v>
      </c>
      <c r="AA270" s="66">
        <v>73.400000000000006</v>
      </c>
      <c r="AB270" s="66">
        <v>0</v>
      </c>
      <c r="AC270" s="66">
        <v>1.6</v>
      </c>
      <c r="AD270" s="66">
        <v>0</v>
      </c>
      <c r="AE270" s="66">
        <v>0</v>
      </c>
      <c r="AF270" s="66">
        <v>0</v>
      </c>
      <c r="AG270" s="66">
        <v>0</v>
      </c>
      <c r="AH270" s="66">
        <v>0</v>
      </c>
      <c r="AI270" s="116">
        <v>0</v>
      </c>
      <c r="AJ270" s="66">
        <v>0</v>
      </c>
      <c r="AK270" s="118">
        <v>0</v>
      </c>
      <c r="AL270" s="66">
        <v>0</v>
      </c>
      <c r="AM270" s="119">
        <v>0</v>
      </c>
      <c r="AN270" s="120">
        <f t="shared" si="59"/>
        <v>76.48</v>
      </c>
      <c r="AO270" s="125">
        <f t="shared" si="60"/>
        <v>4.78</v>
      </c>
    </row>
    <row r="271" spans="1:41" x14ac:dyDescent="0.2">
      <c r="A271" s="154" t="s">
        <v>533</v>
      </c>
      <c r="B271" s="50" t="s">
        <v>160</v>
      </c>
      <c r="C271" s="50" t="s">
        <v>436</v>
      </c>
      <c r="D271" s="50">
        <v>8</v>
      </c>
      <c r="E271" s="136"/>
      <c r="F271" s="52" t="s">
        <v>101</v>
      </c>
      <c r="G271" s="66">
        <v>325</v>
      </c>
      <c r="H271" s="88">
        <f t="shared" si="61"/>
        <v>0</v>
      </c>
      <c r="I271" s="66">
        <f t="shared" si="62"/>
        <v>325</v>
      </c>
      <c r="J271" s="66">
        <v>300</v>
      </c>
      <c r="K271" s="88">
        <f t="shared" si="63"/>
        <v>0</v>
      </c>
      <c r="L271" s="66">
        <v>300</v>
      </c>
      <c r="M271" s="66">
        <v>300</v>
      </c>
      <c r="N271" s="88">
        <f t="shared" si="64"/>
        <v>0</v>
      </c>
      <c r="O271" s="66">
        <v>300</v>
      </c>
      <c r="P271" s="153">
        <v>0.01</v>
      </c>
      <c r="Q271" s="141">
        <v>16</v>
      </c>
      <c r="R271" s="141"/>
      <c r="S271" s="116">
        <v>0</v>
      </c>
      <c r="T271" s="66">
        <v>0</v>
      </c>
      <c r="U271" s="66">
        <v>0</v>
      </c>
      <c r="V271" s="66">
        <v>0</v>
      </c>
      <c r="W271" s="66">
        <v>0</v>
      </c>
      <c r="X271" s="66">
        <v>0</v>
      </c>
      <c r="Y271" s="66">
        <v>0</v>
      </c>
      <c r="Z271" s="116">
        <v>0</v>
      </c>
      <c r="AA271" s="66">
        <v>0</v>
      </c>
      <c r="AB271" s="66">
        <v>0</v>
      </c>
      <c r="AC271" s="66">
        <v>0</v>
      </c>
      <c r="AD271" s="66">
        <v>48</v>
      </c>
      <c r="AE271" s="66">
        <v>29.7</v>
      </c>
      <c r="AF271" s="66">
        <v>344</v>
      </c>
      <c r="AG271" s="66">
        <v>2.2999999999999998</v>
      </c>
      <c r="AH271" s="66">
        <v>20.6</v>
      </c>
      <c r="AI271" s="116">
        <v>0</v>
      </c>
      <c r="AJ271" s="66">
        <v>0</v>
      </c>
      <c r="AK271" s="118">
        <v>0</v>
      </c>
      <c r="AL271" s="66">
        <v>0</v>
      </c>
      <c r="AM271" s="119">
        <v>0</v>
      </c>
      <c r="AN271" s="120">
        <f t="shared" si="59"/>
        <v>48.199999999999996</v>
      </c>
      <c r="AO271" s="125">
        <f t="shared" si="60"/>
        <v>3.0124999999999997</v>
      </c>
    </row>
    <row r="272" spans="1:41" x14ac:dyDescent="0.2">
      <c r="A272" s="154" t="s">
        <v>350</v>
      </c>
      <c r="B272" s="50" t="s">
        <v>132</v>
      </c>
      <c r="C272" s="50" t="s">
        <v>15</v>
      </c>
      <c r="D272" s="50">
        <v>7</v>
      </c>
      <c r="E272" s="136"/>
      <c r="F272" s="52" t="s">
        <v>101</v>
      </c>
      <c r="G272" s="66">
        <v>194</v>
      </c>
      <c r="H272" s="88">
        <f t="shared" si="61"/>
        <v>0</v>
      </c>
      <c r="I272" s="66">
        <f t="shared" si="62"/>
        <v>194</v>
      </c>
      <c r="J272" s="66">
        <v>194</v>
      </c>
      <c r="K272" s="88">
        <f t="shared" si="63"/>
        <v>0</v>
      </c>
      <c r="L272" s="66">
        <v>194</v>
      </c>
      <c r="M272" s="66">
        <v>300</v>
      </c>
      <c r="N272" s="88">
        <f t="shared" si="64"/>
        <v>0</v>
      </c>
      <c r="O272" s="66">
        <v>300</v>
      </c>
      <c r="P272" s="153">
        <v>7.0000000000000007E-2</v>
      </c>
      <c r="Q272" s="141">
        <v>16</v>
      </c>
      <c r="R272" s="141"/>
      <c r="S272" s="116">
        <v>0</v>
      </c>
      <c r="T272" s="66">
        <v>0</v>
      </c>
      <c r="U272" s="66">
        <v>0</v>
      </c>
      <c r="V272" s="66">
        <v>0</v>
      </c>
      <c r="W272" s="66">
        <v>0</v>
      </c>
      <c r="X272" s="66">
        <v>0</v>
      </c>
      <c r="Y272" s="66">
        <v>0</v>
      </c>
      <c r="Z272" s="116">
        <v>0</v>
      </c>
      <c r="AA272" s="66">
        <v>0</v>
      </c>
      <c r="AB272" s="66">
        <v>0</v>
      </c>
      <c r="AC272" s="66">
        <v>0</v>
      </c>
      <c r="AD272" s="66">
        <v>80</v>
      </c>
      <c r="AE272" s="66">
        <v>49.8</v>
      </c>
      <c r="AF272" s="66">
        <v>690</v>
      </c>
      <c r="AG272" s="66">
        <v>3.8</v>
      </c>
      <c r="AH272" s="66">
        <v>32.6</v>
      </c>
      <c r="AI272" s="116">
        <v>0</v>
      </c>
      <c r="AJ272" s="66">
        <v>0</v>
      </c>
      <c r="AK272" s="118">
        <v>0</v>
      </c>
      <c r="AL272" s="66">
        <v>0.9</v>
      </c>
      <c r="AM272" s="119">
        <v>0</v>
      </c>
      <c r="AN272" s="120">
        <f t="shared" si="59"/>
        <v>91.8</v>
      </c>
      <c r="AO272" s="125">
        <f t="shared" si="60"/>
        <v>5.7374999999999998</v>
      </c>
    </row>
    <row r="273" spans="1:41" x14ac:dyDescent="0.2">
      <c r="A273" s="154" t="s">
        <v>549</v>
      </c>
      <c r="B273" s="50" t="s">
        <v>132</v>
      </c>
      <c r="C273" s="50" t="s">
        <v>451</v>
      </c>
      <c r="D273" s="50">
        <v>11</v>
      </c>
      <c r="E273" s="136"/>
      <c r="F273" s="52" t="s">
        <v>101</v>
      </c>
      <c r="G273" s="66">
        <v>207</v>
      </c>
      <c r="H273" s="88">
        <f t="shared" si="61"/>
        <v>0</v>
      </c>
      <c r="I273" s="66">
        <f t="shared" si="62"/>
        <v>207</v>
      </c>
      <c r="J273" s="66">
        <v>260</v>
      </c>
      <c r="K273" s="88">
        <f t="shared" si="63"/>
        <v>0</v>
      </c>
      <c r="L273" s="66">
        <v>260</v>
      </c>
      <c r="M273" s="66">
        <v>300</v>
      </c>
      <c r="N273" s="88">
        <f t="shared" si="64"/>
        <v>0</v>
      </c>
      <c r="O273" s="66">
        <v>300</v>
      </c>
      <c r="P273" s="153">
        <v>0.05</v>
      </c>
      <c r="Q273" s="141">
        <v>16</v>
      </c>
      <c r="R273" s="141"/>
      <c r="S273" s="116">
        <v>0</v>
      </c>
      <c r="T273" s="66">
        <v>0</v>
      </c>
      <c r="U273" s="66">
        <v>0</v>
      </c>
      <c r="V273" s="66">
        <v>0</v>
      </c>
      <c r="W273" s="66">
        <v>0</v>
      </c>
      <c r="X273" s="66">
        <v>0</v>
      </c>
      <c r="Y273" s="66">
        <v>0</v>
      </c>
      <c r="Z273" s="116">
        <v>0</v>
      </c>
      <c r="AA273" s="66">
        <v>0</v>
      </c>
      <c r="AB273" s="66">
        <v>0</v>
      </c>
      <c r="AC273" s="66">
        <v>0</v>
      </c>
      <c r="AD273" s="66">
        <v>106</v>
      </c>
      <c r="AE273" s="66">
        <v>56.4</v>
      </c>
      <c r="AF273" s="66">
        <v>688</v>
      </c>
      <c r="AG273" s="66">
        <v>2.4</v>
      </c>
      <c r="AH273" s="66">
        <v>36</v>
      </c>
      <c r="AI273" s="116">
        <v>621</v>
      </c>
      <c r="AJ273" s="66">
        <v>0</v>
      </c>
      <c r="AK273" s="118">
        <v>0</v>
      </c>
      <c r="AL273" s="66">
        <v>0</v>
      </c>
      <c r="AM273" s="119">
        <v>0</v>
      </c>
      <c r="AN273" s="120">
        <f t="shared" si="59"/>
        <v>83.199999999999989</v>
      </c>
      <c r="AO273" s="125">
        <f t="shared" si="60"/>
        <v>5.1999999999999993</v>
      </c>
    </row>
    <row r="274" spans="1:41" x14ac:dyDescent="0.2">
      <c r="A274" s="154" t="s">
        <v>550</v>
      </c>
      <c r="B274" s="50" t="s">
        <v>132</v>
      </c>
      <c r="C274" s="50" t="s">
        <v>445</v>
      </c>
      <c r="D274" s="50">
        <v>7</v>
      </c>
      <c r="E274" s="136"/>
      <c r="F274" s="52" t="s">
        <v>101</v>
      </c>
      <c r="G274" s="66">
        <v>210</v>
      </c>
      <c r="H274" s="88">
        <f t="shared" si="61"/>
        <v>0</v>
      </c>
      <c r="I274" s="66">
        <f t="shared" si="62"/>
        <v>210</v>
      </c>
      <c r="J274" s="66">
        <v>217</v>
      </c>
      <c r="K274" s="88">
        <f t="shared" si="63"/>
        <v>0</v>
      </c>
      <c r="L274" s="66">
        <v>217</v>
      </c>
      <c r="M274" s="66">
        <v>300</v>
      </c>
      <c r="N274" s="88">
        <f t="shared" si="64"/>
        <v>0</v>
      </c>
      <c r="O274" s="66">
        <v>300</v>
      </c>
      <c r="P274" s="153">
        <v>0.08</v>
      </c>
      <c r="Q274" s="141">
        <v>16</v>
      </c>
      <c r="R274" s="141"/>
      <c r="S274" s="116">
        <v>0</v>
      </c>
      <c r="T274" s="66">
        <v>0</v>
      </c>
      <c r="U274" s="66">
        <v>0</v>
      </c>
      <c r="V274" s="66">
        <v>0</v>
      </c>
      <c r="W274" s="66">
        <v>0</v>
      </c>
      <c r="X274" s="66">
        <v>0</v>
      </c>
      <c r="Y274" s="66">
        <v>0</v>
      </c>
      <c r="Z274" s="116">
        <v>0.9</v>
      </c>
      <c r="AA274" s="66">
        <v>6.1</v>
      </c>
      <c r="AB274" s="66">
        <v>0</v>
      </c>
      <c r="AC274" s="66">
        <v>0</v>
      </c>
      <c r="AD274" s="66">
        <v>80</v>
      </c>
      <c r="AE274" s="66">
        <v>56.6</v>
      </c>
      <c r="AF274" s="66">
        <v>613</v>
      </c>
      <c r="AG274" s="66">
        <v>3.5</v>
      </c>
      <c r="AH274" s="66">
        <v>36.5</v>
      </c>
      <c r="AI274" s="116">
        <v>0</v>
      </c>
      <c r="AJ274" s="66">
        <v>0</v>
      </c>
      <c r="AK274" s="118">
        <v>0</v>
      </c>
      <c r="AL274" s="66">
        <v>0.8</v>
      </c>
      <c r="AM274" s="119">
        <v>0</v>
      </c>
      <c r="AN274" s="120">
        <f t="shared" si="59"/>
        <v>82.91</v>
      </c>
      <c r="AO274" s="125">
        <f t="shared" si="60"/>
        <v>5.1818749999999998</v>
      </c>
    </row>
    <row r="275" spans="1:41" x14ac:dyDescent="0.2">
      <c r="A275" s="154" t="s">
        <v>551</v>
      </c>
      <c r="B275" s="50" t="s">
        <v>158</v>
      </c>
      <c r="C275" s="50" t="s">
        <v>443</v>
      </c>
      <c r="D275" s="50">
        <v>9</v>
      </c>
      <c r="E275" s="136" t="s">
        <v>454</v>
      </c>
      <c r="F275" s="52" t="s">
        <v>101</v>
      </c>
      <c r="G275" s="66">
        <v>212</v>
      </c>
      <c r="H275" s="88">
        <f t="shared" si="61"/>
        <v>0</v>
      </c>
      <c r="I275" s="66">
        <f t="shared" si="62"/>
        <v>212</v>
      </c>
      <c r="J275" s="66">
        <v>296</v>
      </c>
      <c r="K275" s="88">
        <f t="shared" si="63"/>
        <v>0</v>
      </c>
      <c r="L275" s="66">
        <v>296</v>
      </c>
      <c r="M275" s="66">
        <v>300</v>
      </c>
      <c r="N275" s="88">
        <f t="shared" si="64"/>
        <v>0</v>
      </c>
      <c r="O275" s="66">
        <v>300</v>
      </c>
      <c r="P275" s="153">
        <v>0.04</v>
      </c>
      <c r="Q275" s="141">
        <v>16</v>
      </c>
      <c r="R275" s="141"/>
      <c r="S275" s="116">
        <v>188</v>
      </c>
      <c r="T275" s="66">
        <v>139</v>
      </c>
      <c r="U275" s="66">
        <v>2075</v>
      </c>
      <c r="V275" s="66">
        <v>8</v>
      </c>
      <c r="W275" s="66">
        <v>6.5</v>
      </c>
      <c r="X275" s="66">
        <v>16.8</v>
      </c>
      <c r="Y275" s="66">
        <v>113</v>
      </c>
      <c r="Z275" s="116">
        <v>4.5</v>
      </c>
      <c r="AA275" s="66">
        <v>20.6</v>
      </c>
      <c r="AB275" s="66">
        <v>0</v>
      </c>
      <c r="AC275" s="66">
        <v>1.8</v>
      </c>
      <c r="AD275" s="66">
        <v>0</v>
      </c>
      <c r="AE275" s="66">
        <v>0</v>
      </c>
      <c r="AF275" s="66">
        <v>0</v>
      </c>
      <c r="AG275" s="66">
        <v>0</v>
      </c>
      <c r="AH275" s="66">
        <v>0</v>
      </c>
      <c r="AI275" s="116">
        <v>0</v>
      </c>
      <c r="AJ275" s="66">
        <v>0</v>
      </c>
      <c r="AK275" s="118">
        <v>0</v>
      </c>
      <c r="AL275" s="66">
        <v>0</v>
      </c>
      <c r="AM275" s="119">
        <v>0</v>
      </c>
      <c r="AN275" s="120">
        <f t="shared" si="59"/>
        <v>110.56</v>
      </c>
      <c r="AO275" s="125">
        <f t="shared" si="60"/>
        <v>6.91</v>
      </c>
    </row>
    <row r="276" spans="1:41" x14ac:dyDescent="0.2">
      <c r="A276" s="154" t="s">
        <v>552</v>
      </c>
      <c r="B276" s="50" t="s">
        <v>132</v>
      </c>
      <c r="C276" s="50" t="s">
        <v>442</v>
      </c>
      <c r="D276" s="50">
        <v>10</v>
      </c>
      <c r="E276" s="136" t="s">
        <v>439</v>
      </c>
      <c r="F276" s="52" t="s">
        <v>101</v>
      </c>
      <c r="G276" s="66">
        <v>219</v>
      </c>
      <c r="H276" s="88">
        <f t="shared" si="61"/>
        <v>0</v>
      </c>
      <c r="I276" s="66">
        <f t="shared" si="62"/>
        <v>219</v>
      </c>
      <c r="J276" s="66">
        <v>300</v>
      </c>
      <c r="K276" s="88">
        <f t="shared" si="63"/>
        <v>0</v>
      </c>
      <c r="L276" s="66">
        <v>300</v>
      </c>
      <c r="M276" s="66">
        <v>300</v>
      </c>
      <c r="N276" s="88">
        <f t="shared" si="64"/>
        <v>0</v>
      </c>
      <c r="O276" s="66">
        <v>300</v>
      </c>
      <c r="P276" s="153">
        <v>0.03</v>
      </c>
      <c r="Q276" s="141">
        <v>16</v>
      </c>
      <c r="R276" s="141"/>
      <c r="S276" s="116">
        <v>0</v>
      </c>
      <c r="T276" s="66">
        <v>0</v>
      </c>
      <c r="U276" s="66">
        <v>0</v>
      </c>
      <c r="V276" s="66">
        <v>0</v>
      </c>
      <c r="W276" s="66">
        <v>0</v>
      </c>
      <c r="X276" s="66">
        <v>0</v>
      </c>
      <c r="Y276" s="66">
        <v>0</v>
      </c>
      <c r="Z276" s="116">
        <v>0</v>
      </c>
      <c r="AA276" s="66">
        <v>0</v>
      </c>
      <c r="AB276" s="66">
        <v>0</v>
      </c>
      <c r="AC276" s="66">
        <v>0</v>
      </c>
      <c r="AD276" s="66">
        <v>96</v>
      </c>
      <c r="AE276" s="66">
        <v>62.2</v>
      </c>
      <c r="AF276" s="66">
        <v>656</v>
      </c>
      <c r="AG276" s="66">
        <v>2.2999999999999998</v>
      </c>
      <c r="AH276" s="66">
        <v>40.700000000000003</v>
      </c>
      <c r="AI276" s="116">
        <v>0</v>
      </c>
      <c r="AJ276" s="66">
        <v>0</v>
      </c>
      <c r="AK276" s="118">
        <v>0</v>
      </c>
      <c r="AL276" s="66">
        <v>1.1000000000000001</v>
      </c>
      <c r="AM276" s="119">
        <v>1.1000000000000001</v>
      </c>
      <c r="AN276" s="120">
        <f t="shared" si="59"/>
        <v>77.199999999999989</v>
      </c>
      <c r="AO276" s="125">
        <f t="shared" si="60"/>
        <v>4.8249999999999993</v>
      </c>
    </row>
    <row r="277" spans="1:41" x14ac:dyDescent="0.2">
      <c r="A277" s="154" t="s">
        <v>274</v>
      </c>
      <c r="B277" s="50" t="s">
        <v>132</v>
      </c>
      <c r="C277" s="50" t="s">
        <v>438</v>
      </c>
      <c r="D277" s="50">
        <v>11</v>
      </c>
      <c r="E277" s="136"/>
      <c r="F277" s="52" t="s">
        <v>101</v>
      </c>
      <c r="G277" s="66">
        <v>221</v>
      </c>
      <c r="H277" s="88">
        <f t="shared" si="61"/>
        <v>0</v>
      </c>
      <c r="I277" s="66">
        <f t="shared" si="62"/>
        <v>221</v>
      </c>
      <c r="J277" s="66">
        <v>278</v>
      </c>
      <c r="K277" s="88">
        <f t="shared" si="63"/>
        <v>0</v>
      </c>
      <c r="L277" s="66">
        <v>278</v>
      </c>
      <c r="M277" s="66">
        <v>129</v>
      </c>
      <c r="N277" s="88">
        <f t="shared" si="64"/>
        <v>0</v>
      </c>
      <c r="O277" s="66">
        <v>129</v>
      </c>
      <c r="P277" s="153">
        <v>0.03</v>
      </c>
      <c r="Q277" s="141">
        <v>16</v>
      </c>
      <c r="R277" s="141"/>
      <c r="S277" s="116">
        <v>0</v>
      </c>
      <c r="T277" s="66">
        <v>0</v>
      </c>
      <c r="U277" s="66">
        <v>0</v>
      </c>
      <c r="V277" s="66">
        <v>0</v>
      </c>
      <c r="W277" s="66">
        <v>0</v>
      </c>
      <c r="X277" s="66">
        <v>0</v>
      </c>
      <c r="Y277" s="66">
        <v>0</v>
      </c>
      <c r="Z277" s="116">
        <v>0</v>
      </c>
      <c r="AA277" s="66">
        <v>0</v>
      </c>
      <c r="AB277" s="66">
        <v>0</v>
      </c>
      <c r="AC277" s="66">
        <v>0</v>
      </c>
      <c r="AD277" s="66">
        <v>96</v>
      </c>
      <c r="AE277" s="66">
        <v>54.9</v>
      </c>
      <c r="AF277" s="66">
        <v>618</v>
      </c>
      <c r="AG277" s="66">
        <v>3.4</v>
      </c>
      <c r="AH277" s="66">
        <v>35.9</v>
      </c>
      <c r="AI277" s="116">
        <v>0</v>
      </c>
      <c r="AJ277" s="66">
        <v>0</v>
      </c>
      <c r="AK277" s="118">
        <v>0</v>
      </c>
      <c r="AL277" s="66">
        <v>1.2</v>
      </c>
      <c r="AM277" s="119">
        <v>1.2</v>
      </c>
      <c r="AN277" s="120">
        <f t="shared" si="59"/>
        <v>79.799999999999983</v>
      </c>
      <c r="AO277" s="125">
        <f t="shared" si="60"/>
        <v>4.9874999999999989</v>
      </c>
    </row>
    <row r="278" spans="1:41" x14ac:dyDescent="0.2">
      <c r="A278" s="154" t="s">
        <v>553</v>
      </c>
      <c r="B278" s="50" t="s">
        <v>158</v>
      </c>
      <c r="C278" s="50" t="s">
        <v>438</v>
      </c>
      <c r="D278" s="50">
        <v>11</v>
      </c>
      <c r="E278" s="136" t="s">
        <v>599</v>
      </c>
      <c r="F278" s="52" t="s">
        <v>101</v>
      </c>
      <c r="G278" s="66">
        <v>228</v>
      </c>
      <c r="H278" s="88">
        <f t="shared" si="61"/>
        <v>0</v>
      </c>
      <c r="I278" s="66">
        <f t="shared" si="62"/>
        <v>228</v>
      </c>
      <c r="J278" s="66">
        <v>300</v>
      </c>
      <c r="K278" s="88">
        <f t="shared" si="63"/>
        <v>0</v>
      </c>
      <c r="L278" s="66">
        <v>300</v>
      </c>
      <c r="M278" s="66">
        <v>300</v>
      </c>
      <c r="N278" s="88">
        <f t="shared" si="64"/>
        <v>0</v>
      </c>
      <c r="O278" s="66">
        <v>300</v>
      </c>
      <c r="P278" s="153">
        <v>0.02</v>
      </c>
      <c r="Q278" s="141">
        <v>16</v>
      </c>
      <c r="R278" s="141"/>
      <c r="S278" s="116">
        <v>133</v>
      </c>
      <c r="T278" s="66">
        <v>87.2</v>
      </c>
      <c r="U278" s="66">
        <v>1487</v>
      </c>
      <c r="V278" s="66">
        <v>9.1999999999999993</v>
      </c>
      <c r="W278" s="66">
        <v>9.6</v>
      </c>
      <c r="X278" s="66">
        <v>9.6</v>
      </c>
      <c r="Y278" s="66">
        <v>75.599999999999994</v>
      </c>
      <c r="Z278" s="116">
        <v>14.8</v>
      </c>
      <c r="AA278" s="66">
        <v>66.400000000000006</v>
      </c>
      <c r="AB278" s="66">
        <v>1.8</v>
      </c>
      <c r="AC278" s="66">
        <v>3.7</v>
      </c>
      <c r="AD278" s="66">
        <v>0</v>
      </c>
      <c r="AE278" s="66">
        <v>0</v>
      </c>
      <c r="AF278" s="66">
        <v>0</v>
      </c>
      <c r="AG278" s="66">
        <v>0</v>
      </c>
      <c r="AH278" s="66">
        <v>0</v>
      </c>
      <c r="AI278" s="116">
        <v>0</v>
      </c>
      <c r="AJ278" s="66">
        <v>0</v>
      </c>
      <c r="AK278" s="118">
        <v>0</v>
      </c>
      <c r="AL278" s="66">
        <v>0</v>
      </c>
      <c r="AM278" s="119">
        <v>0</v>
      </c>
      <c r="AN278" s="120">
        <f t="shared" si="59"/>
        <v>104.12</v>
      </c>
      <c r="AO278" s="125">
        <f t="shared" si="60"/>
        <v>6.5075000000000003</v>
      </c>
    </row>
    <row r="279" spans="1:41" x14ac:dyDescent="0.2">
      <c r="A279" s="154" t="s">
        <v>554</v>
      </c>
      <c r="B279" s="50" t="s">
        <v>132</v>
      </c>
      <c r="C279" s="50" t="s">
        <v>443</v>
      </c>
      <c r="D279" s="50">
        <v>9</v>
      </c>
      <c r="E279" s="136"/>
      <c r="F279" s="52" t="s">
        <v>101</v>
      </c>
      <c r="G279" s="66">
        <v>235</v>
      </c>
      <c r="H279" s="88">
        <f t="shared" si="61"/>
        <v>0</v>
      </c>
      <c r="I279" s="66">
        <f t="shared" si="62"/>
        <v>235</v>
      </c>
      <c r="J279" s="66">
        <v>199</v>
      </c>
      <c r="K279" s="88">
        <f t="shared" si="63"/>
        <v>0</v>
      </c>
      <c r="L279" s="66">
        <v>199</v>
      </c>
      <c r="M279" s="66">
        <v>300</v>
      </c>
      <c r="N279" s="88">
        <f t="shared" si="64"/>
        <v>0</v>
      </c>
      <c r="O279" s="66">
        <v>300</v>
      </c>
      <c r="P279" s="153">
        <v>0.08</v>
      </c>
      <c r="Q279" s="141">
        <v>16</v>
      </c>
      <c r="R279" s="141"/>
      <c r="S279" s="116">
        <v>0</v>
      </c>
      <c r="T279" s="66">
        <v>0</v>
      </c>
      <c r="U279" s="66">
        <v>0</v>
      </c>
      <c r="V279" s="66">
        <v>0</v>
      </c>
      <c r="W279" s="66">
        <v>0</v>
      </c>
      <c r="X279" s="66">
        <v>0</v>
      </c>
      <c r="Y279" s="66">
        <v>0</v>
      </c>
      <c r="Z279" s="116">
        <v>0.8</v>
      </c>
      <c r="AA279" s="66">
        <v>3.8</v>
      </c>
      <c r="AB279" s="66">
        <v>0</v>
      </c>
      <c r="AC279" s="66">
        <v>0</v>
      </c>
      <c r="AD279" s="66">
        <v>80</v>
      </c>
      <c r="AE279" s="66">
        <v>44.5</v>
      </c>
      <c r="AF279" s="66">
        <v>582</v>
      </c>
      <c r="AG279" s="66">
        <v>3.8</v>
      </c>
      <c r="AH279" s="66">
        <v>29.4</v>
      </c>
      <c r="AI279" s="116">
        <v>0</v>
      </c>
      <c r="AJ279" s="66">
        <v>0</v>
      </c>
      <c r="AK279" s="118">
        <v>0</v>
      </c>
      <c r="AL279" s="66">
        <v>0.8</v>
      </c>
      <c r="AM279" s="119">
        <v>0</v>
      </c>
      <c r="AN279" s="120">
        <f t="shared" si="59"/>
        <v>81.38</v>
      </c>
      <c r="AO279" s="125">
        <f t="shared" si="60"/>
        <v>5.0862499999999997</v>
      </c>
    </row>
    <row r="280" spans="1:41" x14ac:dyDescent="0.2">
      <c r="A280" s="154" t="s">
        <v>555</v>
      </c>
      <c r="B280" s="50" t="s">
        <v>132</v>
      </c>
      <c r="C280" s="50" t="s">
        <v>452</v>
      </c>
      <c r="D280" s="50">
        <v>10</v>
      </c>
      <c r="E280" s="136" t="s">
        <v>450</v>
      </c>
      <c r="F280" s="52" t="s">
        <v>101</v>
      </c>
      <c r="G280" s="66">
        <v>236</v>
      </c>
      <c r="H280" s="88">
        <f t="shared" si="61"/>
        <v>0</v>
      </c>
      <c r="I280" s="66">
        <f t="shared" si="62"/>
        <v>236</v>
      </c>
      <c r="J280" s="66">
        <v>300</v>
      </c>
      <c r="K280" s="88">
        <f t="shared" si="63"/>
        <v>0</v>
      </c>
      <c r="L280" s="66">
        <v>300</v>
      </c>
      <c r="M280" s="66">
        <v>300</v>
      </c>
      <c r="N280" s="88">
        <f t="shared" si="64"/>
        <v>0</v>
      </c>
      <c r="O280" s="66">
        <v>300</v>
      </c>
      <c r="P280" s="153">
        <v>0</v>
      </c>
      <c r="Q280" s="141">
        <v>16</v>
      </c>
      <c r="R280" s="141"/>
      <c r="S280" s="116">
        <v>0</v>
      </c>
      <c r="T280" s="66">
        <v>0</v>
      </c>
      <c r="U280" s="66">
        <v>0</v>
      </c>
      <c r="V280" s="66">
        <v>0</v>
      </c>
      <c r="W280" s="66">
        <v>0</v>
      </c>
      <c r="X280" s="66">
        <v>0</v>
      </c>
      <c r="Y280" s="66">
        <v>0</v>
      </c>
      <c r="Z280" s="116">
        <v>0</v>
      </c>
      <c r="AA280" s="66">
        <v>0</v>
      </c>
      <c r="AB280" s="66">
        <v>0</v>
      </c>
      <c r="AC280" s="66">
        <v>0</v>
      </c>
      <c r="AD280" s="66">
        <v>75</v>
      </c>
      <c r="AE280" s="66">
        <v>43.6</v>
      </c>
      <c r="AF280" s="66">
        <v>601</v>
      </c>
      <c r="AG280" s="66">
        <v>3.5</v>
      </c>
      <c r="AH280" s="66">
        <v>29.5</v>
      </c>
      <c r="AI280" s="116">
        <v>0</v>
      </c>
      <c r="AJ280" s="66">
        <v>0</v>
      </c>
      <c r="AK280" s="118">
        <v>0</v>
      </c>
      <c r="AL280" s="66">
        <v>1.2</v>
      </c>
      <c r="AM280" s="119">
        <v>0</v>
      </c>
      <c r="AN280" s="120">
        <f t="shared" si="59"/>
        <v>81.099999999999994</v>
      </c>
      <c r="AO280" s="125">
        <f t="shared" si="60"/>
        <v>5.0687499999999996</v>
      </c>
    </row>
    <row r="281" spans="1:41" x14ac:dyDescent="0.2">
      <c r="A281" s="154" t="s">
        <v>268</v>
      </c>
      <c r="B281" s="50" t="s">
        <v>132</v>
      </c>
      <c r="C281" s="50" t="s">
        <v>447</v>
      </c>
      <c r="D281" s="50">
        <v>5</v>
      </c>
      <c r="E281" s="136" t="s">
        <v>439</v>
      </c>
      <c r="F281" s="52" t="s">
        <v>101</v>
      </c>
      <c r="G281" s="66">
        <v>241</v>
      </c>
      <c r="H281" s="88">
        <f t="shared" si="61"/>
        <v>0</v>
      </c>
      <c r="I281" s="66">
        <f t="shared" si="62"/>
        <v>241</v>
      </c>
      <c r="J281" s="66">
        <v>300</v>
      </c>
      <c r="K281" s="88">
        <f t="shared" si="63"/>
        <v>0</v>
      </c>
      <c r="L281" s="66">
        <v>300</v>
      </c>
      <c r="M281" s="66">
        <v>128</v>
      </c>
      <c r="N281" s="88">
        <f t="shared" si="64"/>
        <v>0</v>
      </c>
      <c r="O281" s="66">
        <v>128</v>
      </c>
      <c r="P281" s="153">
        <v>0.02</v>
      </c>
      <c r="Q281" s="141">
        <v>16</v>
      </c>
      <c r="R281" s="141"/>
      <c r="S281" s="116">
        <v>0</v>
      </c>
      <c r="T281" s="66">
        <v>0</v>
      </c>
      <c r="U281" s="66">
        <v>0</v>
      </c>
      <c r="V281" s="66">
        <v>0</v>
      </c>
      <c r="W281" s="66">
        <v>0</v>
      </c>
      <c r="X281" s="66">
        <v>0</v>
      </c>
      <c r="Y281" s="66">
        <v>0</v>
      </c>
      <c r="Z281" s="116">
        <v>0</v>
      </c>
      <c r="AA281" s="66">
        <v>0</v>
      </c>
      <c r="AB281" s="66">
        <v>0</v>
      </c>
      <c r="AC281" s="66">
        <v>0</v>
      </c>
      <c r="AD281" s="66">
        <v>80</v>
      </c>
      <c r="AE281" s="66">
        <v>42.8</v>
      </c>
      <c r="AF281" s="66">
        <v>589</v>
      </c>
      <c r="AG281" s="66">
        <v>3.5</v>
      </c>
      <c r="AH281" s="66">
        <v>27.8</v>
      </c>
      <c r="AI281" s="116">
        <v>0</v>
      </c>
      <c r="AJ281" s="66">
        <v>0</v>
      </c>
      <c r="AK281" s="118">
        <v>0</v>
      </c>
      <c r="AL281" s="66">
        <v>1.2</v>
      </c>
      <c r="AM281" s="119">
        <v>0</v>
      </c>
      <c r="AN281" s="120">
        <f t="shared" si="59"/>
        <v>79.900000000000006</v>
      </c>
      <c r="AO281" s="125">
        <f t="shared" si="60"/>
        <v>4.9937500000000004</v>
      </c>
    </row>
    <row r="282" spans="1:41" x14ac:dyDescent="0.2">
      <c r="A282" s="154" t="s">
        <v>556</v>
      </c>
      <c r="B282" s="50" t="s">
        <v>158</v>
      </c>
      <c r="C282" s="50" t="s">
        <v>442</v>
      </c>
      <c r="D282" s="50">
        <v>10</v>
      </c>
      <c r="E282" s="136"/>
      <c r="F282" s="52" t="s">
        <v>101</v>
      </c>
      <c r="G282" s="66">
        <v>242</v>
      </c>
      <c r="H282" s="88">
        <f t="shared" si="61"/>
        <v>0</v>
      </c>
      <c r="I282" s="66">
        <f t="shared" si="62"/>
        <v>242</v>
      </c>
      <c r="J282" s="66">
        <v>294</v>
      </c>
      <c r="K282" s="88">
        <f t="shared" si="63"/>
        <v>0</v>
      </c>
      <c r="L282" s="66">
        <v>294</v>
      </c>
      <c r="M282" s="66">
        <v>300</v>
      </c>
      <c r="N282" s="88">
        <f t="shared" si="64"/>
        <v>0</v>
      </c>
      <c r="O282" s="66">
        <v>300</v>
      </c>
      <c r="P282" s="153">
        <v>7.0000000000000007E-2</v>
      </c>
      <c r="Q282" s="141">
        <v>16</v>
      </c>
      <c r="R282" s="141"/>
      <c r="S282" s="116">
        <v>80.900000000000006</v>
      </c>
      <c r="T282" s="66">
        <v>47.1</v>
      </c>
      <c r="U282" s="66">
        <v>875</v>
      </c>
      <c r="V282" s="66">
        <v>6.9</v>
      </c>
      <c r="W282" s="66">
        <v>4.8</v>
      </c>
      <c r="X282" s="66">
        <v>6.2</v>
      </c>
      <c r="Y282" s="66">
        <v>45.9</v>
      </c>
      <c r="Z282" s="116">
        <v>56.9</v>
      </c>
      <c r="AA282" s="66">
        <v>312</v>
      </c>
      <c r="AB282" s="66">
        <v>2.1</v>
      </c>
      <c r="AC282" s="66">
        <v>19.2</v>
      </c>
      <c r="AD282" s="66">
        <v>0</v>
      </c>
      <c r="AE282" s="66">
        <v>0</v>
      </c>
      <c r="AF282" s="66">
        <v>0</v>
      </c>
      <c r="AG282" s="66">
        <v>0</v>
      </c>
      <c r="AH282" s="66">
        <v>0</v>
      </c>
      <c r="AI282" s="116">
        <v>0</v>
      </c>
      <c r="AJ282" s="66">
        <v>0</v>
      </c>
      <c r="AK282" s="118">
        <v>0</v>
      </c>
      <c r="AL282" s="66">
        <v>0</v>
      </c>
      <c r="AM282" s="119">
        <v>0</v>
      </c>
      <c r="AN282" s="120">
        <f t="shared" si="59"/>
        <v>101.6</v>
      </c>
      <c r="AO282" s="125">
        <f t="shared" si="60"/>
        <v>6.35</v>
      </c>
    </row>
    <row r="283" spans="1:41" x14ac:dyDescent="0.2">
      <c r="A283" s="154" t="s">
        <v>557</v>
      </c>
      <c r="B283" s="50" t="s">
        <v>158</v>
      </c>
      <c r="C283" s="50" t="s">
        <v>444</v>
      </c>
      <c r="D283" s="50">
        <v>9</v>
      </c>
      <c r="E283" s="136" t="s">
        <v>439</v>
      </c>
      <c r="F283" s="52" t="s">
        <v>101</v>
      </c>
      <c r="G283" s="66">
        <v>245</v>
      </c>
      <c r="H283" s="88">
        <f t="shared" si="61"/>
        <v>0</v>
      </c>
      <c r="I283" s="66">
        <f t="shared" si="62"/>
        <v>245</v>
      </c>
      <c r="J283" s="66">
        <v>300</v>
      </c>
      <c r="K283" s="88">
        <f t="shared" si="63"/>
        <v>0</v>
      </c>
      <c r="L283" s="66">
        <v>300</v>
      </c>
      <c r="M283" s="66">
        <v>300</v>
      </c>
      <c r="N283" s="88">
        <f t="shared" si="64"/>
        <v>0</v>
      </c>
      <c r="O283" s="66">
        <v>300</v>
      </c>
      <c r="P283" s="153">
        <v>0.04</v>
      </c>
      <c r="Q283" s="141">
        <v>16</v>
      </c>
      <c r="R283" s="141"/>
      <c r="S283" s="116">
        <v>144</v>
      </c>
      <c r="T283" s="66">
        <v>77</v>
      </c>
      <c r="U283" s="66">
        <v>1678</v>
      </c>
      <c r="V283" s="66">
        <v>8.6</v>
      </c>
      <c r="W283" s="66">
        <v>3.1</v>
      </c>
      <c r="X283" s="66">
        <v>11.5</v>
      </c>
      <c r="Y283" s="66">
        <v>81.599999999999994</v>
      </c>
      <c r="Z283" s="116">
        <v>6.4</v>
      </c>
      <c r="AA283" s="66">
        <v>33.299999999999997</v>
      </c>
      <c r="AB283" s="66">
        <v>1.1000000000000001</v>
      </c>
      <c r="AC283" s="66">
        <v>1.1000000000000001</v>
      </c>
      <c r="AD283" s="66">
        <v>0</v>
      </c>
      <c r="AE283" s="66">
        <v>0</v>
      </c>
      <c r="AF283" s="66">
        <v>0</v>
      </c>
      <c r="AG283" s="66">
        <v>0</v>
      </c>
      <c r="AH283" s="66">
        <v>0</v>
      </c>
      <c r="AI283" s="116">
        <v>0</v>
      </c>
      <c r="AJ283" s="66">
        <v>0</v>
      </c>
      <c r="AK283" s="118">
        <v>0</v>
      </c>
      <c r="AL283" s="66">
        <v>9.4</v>
      </c>
      <c r="AM283" s="119">
        <v>4.2</v>
      </c>
      <c r="AN283" s="120">
        <f t="shared" si="59"/>
        <v>99.95</v>
      </c>
      <c r="AO283" s="125">
        <f t="shared" si="60"/>
        <v>6.2468750000000002</v>
      </c>
    </row>
    <row r="284" spans="1:41" x14ac:dyDescent="0.2">
      <c r="A284" s="154" t="s">
        <v>298</v>
      </c>
      <c r="B284" s="50" t="s">
        <v>129</v>
      </c>
      <c r="C284" s="50" t="s">
        <v>19</v>
      </c>
      <c r="D284" s="50">
        <v>5</v>
      </c>
      <c r="E284" s="136" t="s">
        <v>439</v>
      </c>
      <c r="F284" s="52" t="s">
        <v>101</v>
      </c>
      <c r="G284" s="66">
        <v>253</v>
      </c>
      <c r="H284" s="88">
        <f t="shared" si="61"/>
        <v>0</v>
      </c>
      <c r="I284" s="66">
        <f t="shared" si="62"/>
        <v>253</v>
      </c>
      <c r="J284" s="66">
        <v>300</v>
      </c>
      <c r="K284" s="88">
        <f t="shared" si="63"/>
        <v>0</v>
      </c>
      <c r="L284" s="66">
        <v>300</v>
      </c>
      <c r="M284" s="66">
        <v>168</v>
      </c>
      <c r="N284" s="88">
        <f t="shared" si="64"/>
        <v>0</v>
      </c>
      <c r="O284" s="66">
        <v>168</v>
      </c>
      <c r="P284" s="153">
        <v>0.01</v>
      </c>
      <c r="Q284" s="141">
        <v>16</v>
      </c>
      <c r="R284" s="141"/>
      <c r="S284" s="116">
        <v>0</v>
      </c>
      <c r="T284" s="66">
        <v>0</v>
      </c>
      <c r="U284" s="66">
        <v>0</v>
      </c>
      <c r="V284" s="66">
        <v>0</v>
      </c>
      <c r="W284" s="66">
        <v>0</v>
      </c>
      <c r="X284" s="66">
        <v>0</v>
      </c>
      <c r="Y284" s="66">
        <v>0</v>
      </c>
      <c r="Z284" s="116">
        <v>32.299999999999997</v>
      </c>
      <c r="AA284" s="66">
        <v>132</v>
      </c>
      <c r="AB284" s="66">
        <v>1.3</v>
      </c>
      <c r="AC284" s="66">
        <v>6.6</v>
      </c>
      <c r="AD284" s="66">
        <v>63.3</v>
      </c>
      <c r="AE284" s="66">
        <v>50.1</v>
      </c>
      <c r="AF284" s="66">
        <v>425</v>
      </c>
      <c r="AG284" s="66">
        <v>1.3</v>
      </c>
      <c r="AH284" s="66">
        <v>25.1</v>
      </c>
      <c r="AI284" s="116">
        <v>0</v>
      </c>
      <c r="AJ284" s="66">
        <v>0</v>
      </c>
      <c r="AK284" s="118">
        <v>0</v>
      </c>
      <c r="AL284" s="66">
        <v>0</v>
      </c>
      <c r="AM284" s="119">
        <v>0</v>
      </c>
      <c r="AN284" s="120">
        <f t="shared" si="59"/>
        <v>71.3</v>
      </c>
      <c r="AO284" s="125">
        <f t="shared" si="60"/>
        <v>4.4562499999999998</v>
      </c>
    </row>
    <row r="285" spans="1:41" x14ac:dyDescent="0.2">
      <c r="A285" s="154" t="s">
        <v>558</v>
      </c>
      <c r="B285" s="50" t="s">
        <v>600</v>
      </c>
      <c r="C285" s="50" t="s">
        <v>101</v>
      </c>
      <c r="D285" s="50">
        <v>7</v>
      </c>
      <c r="E285" s="136" t="s">
        <v>455</v>
      </c>
      <c r="F285" s="52" t="s">
        <v>101</v>
      </c>
      <c r="G285" s="66">
        <v>265</v>
      </c>
      <c r="H285" s="88">
        <f t="shared" si="61"/>
        <v>0</v>
      </c>
      <c r="I285" s="66">
        <f t="shared" si="62"/>
        <v>265</v>
      </c>
      <c r="J285" s="66">
        <v>300</v>
      </c>
      <c r="K285" s="88">
        <f t="shared" si="63"/>
        <v>0</v>
      </c>
      <c r="L285" s="66">
        <v>300</v>
      </c>
      <c r="M285" s="66">
        <v>300</v>
      </c>
      <c r="N285" s="88">
        <f t="shared" si="64"/>
        <v>0</v>
      </c>
      <c r="O285" s="66">
        <v>300</v>
      </c>
      <c r="P285" s="153">
        <v>0.02</v>
      </c>
      <c r="Q285" s="141">
        <v>16</v>
      </c>
      <c r="R285" s="141"/>
      <c r="S285" s="116">
        <v>0</v>
      </c>
      <c r="T285" s="66">
        <v>0</v>
      </c>
      <c r="U285" s="66">
        <v>0</v>
      </c>
      <c r="V285" s="66">
        <v>0</v>
      </c>
      <c r="W285" s="66">
        <v>0</v>
      </c>
      <c r="X285" s="66">
        <v>0</v>
      </c>
      <c r="Y285" s="66">
        <v>0</v>
      </c>
      <c r="Z285" s="116">
        <v>32</v>
      </c>
      <c r="AA285" s="66">
        <v>138</v>
      </c>
      <c r="AB285" s="66">
        <v>0</v>
      </c>
      <c r="AC285" s="66">
        <v>6.8</v>
      </c>
      <c r="AD285" s="66">
        <v>58.1</v>
      </c>
      <c r="AE285" s="66">
        <v>46.7</v>
      </c>
      <c r="AF285" s="66">
        <v>409</v>
      </c>
      <c r="AG285" s="66">
        <v>2.2999999999999998</v>
      </c>
      <c r="AH285" s="66">
        <v>23.9</v>
      </c>
      <c r="AI285" s="116">
        <v>0</v>
      </c>
      <c r="AJ285" s="66">
        <v>0</v>
      </c>
      <c r="AK285" s="118">
        <v>0</v>
      </c>
      <c r="AL285" s="66">
        <v>0</v>
      </c>
      <c r="AM285" s="119">
        <v>0</v>
      </c>
      <c r="AN285" s="120">
        <f t="shared" si="59"/>
        <v>68.5</v>
      </c>
      <c r="AO285" s="125">
        <f t="shared" si="60"/>
        <v>4.28125</v>
      </c>
    </row>
    <row r="286" spans="1:41" x14ac:dyDescent="0.2">
      <c r="A286" s="154" t="s">
        <v>313</v>
      </c>
      <c r="B286" s="50" t="s">
        <v>132</v>
      </c>
      <c r="C286" s="50" t="s">
        <v>435</v>
      </c>
      <c r="D286" s="50">
        <v>4</v>
      </c>
      <c r="E286" s="136" t="s">
        <v>454</v>
      </c>
      <c r="F286" s="52" t="s">
        <v>101</v>
      </c>
      <c r="G286" s="66">
        <v>268</v>
      </c>
      <c r="H286" s="88">
        <f t="shared" si="61"/>
        <v>0</v>
      </c>
      <c r="I286" s="66">
        <f t="shared" si="62"/>
        <v>268</v>
      </c>
      <c r="J286" s="66">
        <v>297</v>
      </c>
      <c r="K286" s="88">
        <f t="shared" si="63"/>
        <v>0</v>
      </c>
      <c r="L286" s="66">
        <v>297</v>
      </c>
      <c r="M286" s="66">
        <v>249</v>
      </c>
      <c r="N286" s="88">
        <f t="shared" si="64"/>
        <v>0</v>
      </c>
      <c r="O286" s="66">
        <v>249</v>
      </c>
      <c r="P286" s="153">
        <v>0.02</v>
      </c>
      <c r="Q286" s="141">
        <v>16</v>
      </c>
      <c r="R286" s="141"/>
      <c r="S286" s="116">
        <v>0</v>
      </c>
      <c r="T286" s="66">
        <v>0</v>
      </c>
      <c r="U286" s="66">
        <v>0</v>
      </c>
      <c r="V286" s="66">
        <v>0</v>
      </c>
      <c r="W286" s="66">
        <v>0</v>
      </c>
      <c r="X286" s="66">
        <v>0</v>
      </c>
      <c r="Y286" s="66">
        <v>0</v>
      </c>
      <c r="Z286" s="116">
        <v>17.7</v>
      </c>
      <c r="AA286" s="66">
        <v>104</v>
      </c>
      <c r="AB286" s="66">
        <v>0</v>
      </c>
      <c r="AC286" s="66">
        <v>3.7</v>
      </c>
      <c r="AD286" s="66">
        <v>64</v>
      </c>
      <c r="AE286" s="66">
        <v>36.4</v>
      </c>
      <c r="AF286" s="66">
        <v>508</v>
      </c>
      <c r="AG286" s="66">
        <v>1.9</v>
      </c>
      <c r="AH286" s="66">
        <v>24.3</v>
      </c>
      <c r="AI286" s="116">
        <v>0</v>
      </c>
      <c r="AJ286" s="66">
        <v>0</v>
      </c>
      <c r="AK286" s="118">
        <v>0</v>
      </c>
      <c r="AL286" s="66">
        <v>0.9</v>
      </c>
      <c r="AM286" s="119">
        <v>0</v>
      </c>
      <c r="AN286" s="120">
        <f t="shared" si="59"/>
        <v>72.599999999999994</v>
      </c>
      <c r="AO286" s="125">
        <f t="shared" si="60"/>
        <v>4.5374999999999996</v>
      </c>
    </row>
    <row r="287" spans="1:41" x14ac:dyDescent="0.2">
      <c r="A287" s="154" t="s">
        <v>559</v>
      </c>
      <c r="B287" s="50" t="s">
        <v>132</v>
      </c>
      <c r="C287" s="50" t="s">
        <v>440</v>
      </c>
      <c r="D287" s="50">
        <v>9</v>
      </c>
      <c r="E287" s="136"/>
      <c r="F287" s="52" t="s">
        <v>101</v>
      </c>
      <c r="G287" s="66">
        <v>278</v>
      </c>
      <c r="H287" s="88">
        <f t="shared" si="61"/>
        <v>0</v>
      </c>
      <c r="I287" s="66">
        <f t="shared" si="62"/>
        <v>278</v>
      </c>
      <c r="J287" s="66">
        <v>300</v>
      </c>
      <c r="K287" s="88">
        <f t="shared" si="63"/>
        <v>0</v>
      </c>
      <c r="L287" s="66">
        <v>300</v>
      </c>
      <c r="M287" s="66">
        <v>300</v>
      </c>
      <c r="N287" s="88">
        <f t="shared" si="64"/>
        <v>0</v>
      </c>
      <c r="O287" s="66">
        <v>300</v>
      </c>
      <c r="P287" s="153">
        <v>0.02</v>
      </c>
      <c r="Q287" s="141">
        <v>16</v>
      </c>
      <c r="R287" s="141"/>
      <c r="S287" s="116">
        <v>0</v>
      </c>
      <c r="T287" s="66">
        <v>0</v>
      </c>
      <c r="U287" s="66">
        <v>0</v>
      </c>
      <c r="V287" s="66">
        <v>0</v>
      </c>
      <c r="W287" s="66">
        <v>0</v>
      </c>
      <c r="X287" s="66">
        <v>0</v>
      </c>
      <c r="Y287" s="66">
        <v>0</v>
      </c>
      <c r="Z287" s="116">
        <v>2.5</v>
      </c>
      <c r="AA287" s="66">
        <v>11</v>
      </c>
      <c r="AB287" s="66">
        <v>0</v>
      </c>
      <c r="AC287" s="66">
        <v>0</v>
      </c>
      <c r="AD287" s="66">
        <v>64</v>
      </c>
      <c r="AE287" s="66">
        <v>34.799999999999997</v>
      </c>
      <c r="AF287" s="66">
        <v>530</v>
      </c>
      <c r="AG287" s="66">
        <v>2.5</v>
      </c>
      <c r="AH287" s="66">
        <v>22.9</v>
      </c>
      <c r="AI287" s="116">
        <v>0</v>
      </c>
      <c r="AJ287" s="66">
        <v>0</v>
      </c>
      <c r="AK287" s="118">
        <v>0</v>
      </c>
      <c r="AL287" s="66">
        <v>0.8</v>
      </c>
      <c r="AM287" s="119">
        <v>0</v>
      </c>
      <c r="AN287" s="120">
        <f t="shared" si="59"/>
        <v>69.099999999999994</v>
      </c>
      <c r="AO287" s="125">
        <f t="shared" si="60"/>
        <v>4.3187499999999996</v>
      </c>
    </row>
    <row r="288" spans="1:41" x14ac:dyDescent="0.2">
      <c r="A288" s="154" t="s">
        <v>253</v>
      </c>
      <c r="B288" s="50" t="s">
        <v>129</v>
      </c>
      <c r="C288" s="50" t="s">
        <v>13</v>
      </c>
      <c r="D288" s="50">
        <v>11</v>
      </c>
      <c r="E288" s="136"/>
      <c r="F288" s="52" t="s">
        <v>101</v>
      </c>
      <c r="G288" s="66">
        <v>288</v>
      </c>
      <c r="H288" s="88">
        <f t="shared" si="61"/>
        <v>0</v>
      </c>
      <c r="I288" s="66">
        <f t="shared" si="62"/>
        <v>288</v>
      </c>
      <c r="J288" s="66">
        <v>251</v>
      </c>
      <c r="K288" s="88">
        <f t="shared" si="63"/>
        <v>0</v>
      </c>
      <c r="L288" s="66">
        <v>251</v>
      </c>
      <c r="M288" s="66">
        <v>157</v>
      </c>
      <c r="N288" s="88">
        <f t="shared" si="64"/>
        <v>0</v>
      </c>
      <c r="O288" s="66">
        <v>157</v>
      </c>
      <c r="P288" s="153">
        <v>0.05</v>
      </c>
      <c r="Q288" s="141">
        <v>16</v>
      </c>
      <c r="R288" s="141"/>
      <c r="S288" s="116">
        <v>0</v>
      </c>
      <c r="T288" s="66">
        <v>0</v>
      </c>
      <c r="U288" s="66">
        <v>0</v>
      </c>
      <c r="V288" s="66">
        <v>0</v>
      </c>
      <c r="W288" s="66">
        <v>0</v>
      </c>
      <c r="X288" s="66">
        <v>0</v>
      </c>
      <c r="Y288" s="66">
        <v>0</v>
      </c>
      <c r="Z288" s="116">
        <v>79.3</v>
      </c>
      <c r="AA288" s="66">
        <v>342</v>
      </c>
      <c r="AB288" s="66">
        <v>5.4</v>
      </c>
      <c r="AC288" s="66">
        <v>17</v>
      </c>
      <c r="AD288" s="66">
        <v>17</v>
      </c>
      <c r="AE288" s="66">
        <v>14.7</v>
      </c>
      <c r="AF288" s="66">
        <v>96.5</v>
      </c>
      <c r="AG288" s="66">
        <v>0</v>
      </c>
      <c r="AH288" s="66">
        <v>6.9</v>
      </c>
      <c r="AI288" s="116">
        <v>0</v>
      </c>
      <c r="AJ288" s="66">
        <v>0</v>
      </c>
      <c r="AK288" s="118">
        <v>0</v>
      </c>
      <c r="AL288" s="66">
        <v>0.7</v>
      </c>
      <c r="AM288" s="119">
        <v>0</v>
      </c>
      <c r="AN288" s="120">
        <f t="shared" si="59"/>
        <v>76.250000000000014</v>
      </c>
      <c r="AO288" s="125">
        <f t="shared" si="60"/>
        <v>4.7656250000000009</v>
      </c>
    </row>
    <row r="289" spans="1:41" x14ac:dyDescent="0.2">
      <c r="A289" s="154" t="s">
        <v>560</v>
      </c>
      <c r="B289" s="50" t="s">
        <v>129</v>
      </c>
      <c r="C289" s="50" t="s">
        <v>430</v>
      </c>
      <c r="D289" s="50">
        <v>8</v>
      </c>
      <c r="E289" s="136" t="s">
        <v>439</v>
      </c>
      <c r="F289" s="52" t="s">
        <v>101</v>
      </c>
      <c r="G289" s="66">
        <v>291</v>
      </c>
      <c r="H289" s="88">
        <f t="shared" si="61"/>
        <v>0</v>
      </c>
      <c r="I289" s="66">
        <f t="shared" si="62"/>
        <v>291</v>
      </c>
      <c r="J289" s="66">
        <v>300</v>
      </c>
      <c r="K289" s="88">
        <f t="shared" si="63"/>
        <v>0</v>
      </c>
      <c r="L289" s="66">
        <v>300</v>
      </c>
      <c r="M289" s="66">
        <v>300</v>
      </c>
      <c r="N289" s="88">
        <f t="shared" si="64"/>
        <v>0</v>
      </c>
      <c r="O289" s="66">
        <v>300</v>
      </c>
      <c r="P289" s="153">
        <v>0.01</v>
      </c>
      <c r="Q289" s="141">
        <v>16</v>
      </c>
      <c r="R289" s="141"/>
      <c r="S289" s="116">
        <v>0</v>
      </c>
      <c r="T289" s="116">
        <v>0</v>
      </c>
      <c r="U289" s="116">
        <v>0</v>
      </c>
      <c r="V289" s="116">
        <v>0</v>
      </c>
      <c r="W289" s="116">
        <v>0</v>
      </c>
      <c r="X289" s="116">
        <v>0</v>
      </c>
      <c r="Y289" s="116">
        <v>0</v>
      </c>
      <c r="Z289" s="116">
        <v>64</v>
      </c>
      <c r="AA289" s="116">
        <v>283</v>
      </c>
      <c r="AB289" s="116">
        <v>2.2999999999999998</v>
      </c>
      <c r="AC289" s="116">
        <v>13.9</v>
      </c>
      <c r="AD289" s="116">
        <v>40.6</v>
      </c>
      <c r="AE289" s="116">
        <v>32.5</v>
      </c>
      <c r="AF289" s="116">
        <v>245</v>
      </c>
      <c r="AG289" s="116">
        <v>0</v>
      </c>
      <c r="AH289" s="116">
        <v>16.2</v>
      </c>
      <c r="AI289" s="116">
        <v>0</v>
      </c>
      <c r="AJ289" s="116">
        <v>0</v>
      </c>
      <c r="AK289" s="116">
        <v>0</v>
      </c>
      <c r="AL289" s="116">
        <v>0</v>
      </c>
      <c r="AM289" s="116">
        <v>0</v>
      </c>
      <c r="AN289" s="120">
        <f t="shared" si="59"/>
        <v>66.599999999999994</v>
      </c>
      <c r="AO289" s="125">
        <f t="shared" si="60"/>
        <v>4.1624999999999996</v>
      </c>
    </row>
    <row r="290" spans="1:41" x14ac:dyDescent="0.2">
      <c r="A290" s="154" t="s">
        <v>245</v>
      </c>
      <c r="B290" s="50" t="s">
        <v>129</v>
      </c>
      <c r="C290" s="50" t="s">
        <v>442</v>
      </c>
      <c r="D290" s="50">
        <v>10</v>
      </c>
      <c r="E290" s="136"/>
      <c r="F290" s="52" t="s">
        <v>101</v>
      </c>
      <c r="G290" s="66">
        <v>292</v>
      </c>
      <c r="H290" s="88">
        <f t="shared" si="61"/>
        <v>0</v>
      </c>
      <c r="I290" s="66">
        <f t="shared" si="62"/>
        <v>292</v>
      </c>
      <c r="J290" s="66">
        <v>208</v>
      </c>
      <c r="K290" s="88">
        <f t="shared" si="63"/>
        <v>0</v>
      </c>
      <c r="L290" s="66">
        <v>208</v>
      </c>
      <c r="M290" s="66">
        <v>300</v>
      </c>
      <c r="N290" s="88">
        <f t="shared" si="64"/>
        <v>0</v>
      </c>
      <c r="O290" s="66">
        <v>300</v>
      </c>
      <c r="P290" s="153">
        <v>0.03</v>
      </c>
      <c r="Q290" s="141">
        <v>16</v>
      </c>
      <c r="R290" s="141"/>
      <c r="S290" s="116">
        <v>0</v>
      </c>
      <c r="T290" s="116">
        <v>0</v>
      </c>
      <c r="U290" s="116">
        <v>0</v>
      </c>
      <c r="V290" s="116">
        <v>0</v>
      </c>
      <c r="W290" s="116">
        <v>0</v>
      </c>
      <c r="X290" s="116">
        <v>0</v>
      </c>
      <c r="Y290" s="116">
        <v>0</v>
      </c>
      <c r="Z290" s="116">
        <v>96</v>
      </c>
      <c r="AA290" s="116">
        <v>416</v>
      </c>
      <c r="AB290" s="116">
        <v>3.8</v>
      </c>
      <c r="AC290" s="116">
        <v>21.1</v>
      </c>
      <c r="AD290" s="116">
        <v>18.3</v>
      </c>
      <c r="AE290" s="116">
        <v>14.4</v>
      </c>
      <c r="AF290" s="116">
        <v>96.1</v>
      </c>
      <c r="AG290" s="116">
        <v>0</v>
      </c>
      <c r="AH290" s="116">
        <v>7.7</v>
      </c>
      <c r="AI290" s="116">
        <v>0</v>
      </c>
      <c r="AJ290" s="116">
        <v>0</v>
      </c>
      <c r="AK290" s="116">
        <v>0</v>
      </c>
      <c r="AL290" s="116">
        <v>1</v>
      </c>
      <c r="AM290" s="116">
        <v>0</v>
      </c>
      <c r="AN290" s="120">
        <f t="shared" si="59"/>
        <v>74.010000000000005</v>
      </c>
      <c r="AO290" s="125">
        <f t="shared" si="60"/>
        <v>4.6256250000000003</v>
      </c>
    </row>
    <row r="291" spans="1:41" x14ac:dyDescent="0.2">
      <c r="A291" s="154" t="s">
        <v>561</v>
      </c>
      <c r="B291" s="50" t="s">
        <v>132</v>
      </c>
      <c r="C291" s="50" t="s">
        <v>442</v>
      </c>
      <c r="D291" s="50">
        <v>10</v>
      </c>
      <c r="E291" s="136" t="s">
        <v>439</v>
      </c>
      <c r="F291" s="52" t="s">
        <v>101</v>
      </c>
      <c r="G291" s="66">
        <v>293</v>
      </c>
      <c r="H291" s="88">
        <f t="shared" si="61"/>
        <v>0</v>
      </c>
      <c r="I291" s="66">
        <f t="shared" si="62"/>
        <v>293</v>
      </c>
      <c r="J291" s="66">
        <v>300</v>
      </c>
      <c r="K291" s="88">
        <f t="shared" si="63"/>
        <v>0</v>
      </c>
      <c r="L291" s="66">
        <v>300</v>
      </c>
      <c r="M291" s="66">
        <v>300</v>
      </c>
      <c r="N291" s="88">
        <f t="shared" si="64"/>
        <v>0</v>
      </c>
      <c r="O291" s="66">
        <v>300</v>
      </c>
      <c r="P291" s="153">
        <v>0</v>
      </c>
      <c r="Q291" s="141">
        <v>16</v>
      </c>
      <c r="R291" s="141"/>
      <c r="S291" s="116">
        <v>0</v>
      </c>
      <c r="T291" s="116">
        <v>0</v>
      </c>
      <c r="U291" s="116">
        <v>0</v>
      </c>
      <c r="V291" s="116">
        <v>0</v>
      </c>
      <c r="W291" s="116">
        <v>0</v>
      </c>
      <c r="X291" s="116">
        <v>0</v>
      </c>
      <c r="Y291" s="116">
        <v>0</v>
      </c>
      <c r="Z291" s="116">
        <v>0</v>
      </c>
      <c r="AA291" s="116">
        <v>0</v>
      </c>
      <c r="AB291" s="116">
        <v>0</v>
      </c>
      <c r="AC291" s="116">
        <v>0</v>
      </c>
      <c r="AD291" s="116">
        <v>64</v>
      </c>
      <c r="AE291" s="116">
        <v>38</v>
      </c>
      <c r="AF291" s="116">
        <v>494</v>
      </c>
      <c r="AG291" s="116">
        <v>2.2000000000000002</v>
      </c>
      <c r="AH291" s="116">
        <v>25</v>
      </c>
      <c r="AI291" s="116">
        <v>0</v>
      </c>
      <c r="AJ291" s="116">
        <v>0</v>
      </c>
      <c r="AK291" s="116">
        <v>0</v>
      </c>
      <c r="AL291" s="116">
        <v>1.1000000000000001</v>
      </c>
      <c r="AM291" s="116">
        <v>0</v>
      </c>
      <c r="AN291" s="120">
        <f t="shared" si="59"/>
        <v>62.6</v>
      </c>
      <c r="AO291" s="125">
        <f t="shared" si="60"/>
        <v>3.9125000000000001</v>
      </c>
    </row>
    <row r="292" spans="1:41" x14ac:dyDescent="0.2">
      <c r="A292" s="154" t="s">
        <v>562</v>
      </c>
      <c r="B292" s="50" t="s">
        <v>132</v>
      </c>
      <c r="C292" s="50" t="s">
        <v>435</v>
      </c>
      <c r="D292" s="50">
        <v>4</v>
      </c>
      <c r="E292" s="136" t="s">
        <v>454</v>
      </c>
      <c r="F292" s="52" t="s">
        <v>101</v>
      </c>
      <c r="G292" s="66">
        <v>296</v>
      </c>
      <c r="H292" s="88">
        <f t="shared" si="61"/>
        <v>0</v>
      </c>
      <c r="I292" s="66">
        <f t="shared" si="62"/>
        <v>296</v>
      </c>
      <c r="J292" s="66">
        <v>300</v>
      </c>
      <c r="K292" s="88">
        <f t="shared" si="63"/>
        <v>0</v>
      </c>
      <c r="L292" s="66">
        <v>300</v>
      </c>
      <c r="M292" s="66">
        <v>300</v>
      </c>
      <c r="N292" s="88">
        <f t="shared" si="64"/>
        <v>0</v>
      </c>
      <c r="O292" s="66">
        <v>300</v>
      </c>
      <c r="P292" s="153">
        <v>0</v>
      </c>
      <c r="Q292" s="141">
        <v>16</v>
      </c>
      <c r="R292" s="141"/>
      <c r="S292" s="116">
        <v>0</v>
      </c>
      <c r="T292" s="116">
        <v>0</v>
      </c>
      <c r="U292" s="116">
        <v>0</v>
      </c>
      <c r="V292" s="116">
        <v>0</v>
      </c>
      <c r="W292" s="116">
        <v>0</v>
      </c>
      <c r="X292" s="116">
        <v>0</v>
      </c>
      <c r="Y292" s="116">
        <v>0</v>
      </c>
      <c r="Z292" s="116">
        <v>0</v>
      </c>
      <c r="AA292" s="116">
        <v>0</v>
      </c>
      <c r="AB292" s="116">
        <v>0</v>
      </c>
      <c r="AC292" s="116">
        <v>0</v>
      </c>
      <c r="AD292" s="116">
        <v>64</v>
      </c>
      <c r="AE292" s="116">
        <v>40.299999999999997</v>
      </c>
      <c r="AF292" s="116">
        <v>461</v>
      </c>
      <c r="AG292" s="116">
        <v>2.2999999999999998</v>
      </c>
      <c r="AH292" s="116">
        <v>26.5</v>
      </c>
      <c r="AI292" s="116">
        <v>0</v>
      </c>
      <c r="AJ292" s="116">
        <v>0</v>
      </c>
      <c r="AK292" s="116">
        <v>0</v>
      </c>
      <c r="AL292" s="116">
        <v>1.1000000000000001</v>
      </c>
      <c r="AM292" s="116">
        <v>0</v>
      </c>
      <c r="AN292" s="120">
        <f t="shared" si="59"/>
        <v>59.9</v>
      </c>
      <c r="AO292" s="125">
        <f t="shared" si="60"/>
        <v>3.7437499999999999</v>
      </c>
    </row>
    <row r="293" spans="1:41" x14ac:dyDescent="0.2">
      <c r="A293" s="154" t="s">
        <v>233</v>
      </c>
      <c r="B293" s="50" t="s">
        <v>132</v>
      </c>
      <c r="C293" s="50" t="s">
        <v>436</v>
      </c>
      <c r="D293" s="50">
        <v>8</v>
      </c>
      <c r="E293" s="136" t="s">
        <v>429</v>
      </c>
      <c r="F293" s="52" t="s">
        <v>101</v>
      </c>
      <c r="G293" s="66">
        <v>299</v>
      </c>
      <c r="H293" s="88">
        <f t="shared" si="61"/>
        <v>0</v>
      </c>
      <c r="I293" s="66">
        <f t="shared" si="62"/>
        <v>299</v>
      </c>
      <c r="J293" s="66">
        <v>300</v>
      </c>
      <c r="K293" s="88">
        <f t="shared" si="63"/>
        <v>0</v>
      </c>
      <c r="L293" s="66">
        <v>300</v>
      </c>
      <c r="M293" s="66">
        <v>300</v>
      </c>
      <c r="N293" s="88">
        <f t="shared" si="64"/>
        <v>0</v>
      </c>
      <c r="O293" s="66">
        <v>300</v>
      </c>
      <c r="P293" s="153">
        <v>0.06</v>
      </c>
      <c r="Q293" s="141">
        <v>16</v>
      </c>
      <c r="R293" s="141"/>
      <c r="S293" s="116">
        <v>0</v>
      </c>
      <c r="T293" s="116">
        <v>0</v>
      </c>
      <c r="U293" s="116">
        <v>0</v>
      </c>
      <c r="V293" s="116">
        <v>0</v>
      </c>
      <c r="W293" s="116">
        <v>0</v>
      </c>
      <c r="X293" s="116">
        <v>0</v>
      </c>
      <c r="Y293" s="116">
        <v>0</v>
      </c>
      <c r="Z293" s="116">
        <v>6.5</v>
      </c>
      <c r="AA293" s="116">
        <v>36.700000000000003</v>
      </c>
      <c r="AB293" s="116">
        <v>0</v>
      </c>
      <c r="AC293" s="116">
        <v>0.7</v>
      </c>
      <c r="AD293" s="116">
        <v>64</v>
      </c>
      <c r="AE293" s="116">
        <v>39.700000000000003</v>
      </c>
      <c r="AF293" s="116">
        <v>554</v>
      </c>
      <c r="AG293" s="116">
        <v>2.8</v>
      </c>
      <c r="AH293" s="116">
        <v>27.4</v>
      </c>
      <c r="AI293" s="116">
        <v>0</v>
      </c>
      <c r="AJ293" s="116">
        <v>0</v>
      </c>
      <c r="AK293" s="116">
        <v>0</v>
      </c>
      <c r="AL293" s="116">
        <v>0.7</v>
      </c>
      <c r="AM293" s="116">
        <v>0</v>
      </c>
      <c r="AN293" s="120">
        <f t="shared" si="59"/>
        <v>75.87</v>
      </c>
      <c r="AO293" s="125">
        <f t="shared" si="60"/>
        <v>4.7418750000000003</v>
      </c>
    </row>
    <row r="294" spans="1:41" x14ac:dyDescent="0.2">
      <c r="A294" s="154" t="s">
        <v>563</v>
      </c>
      <c r="B294" s="50" t="s">
        <v>160</v>
      </c>
      <c r="C294" s="50" t="s">
        <v>442</v>
      </c>
      <c r="D294" s="50">
        <v>10</v>
      </c>
      <c r="E294" s="136"/>
      <c r="F294" s="52" t="s">
        <v>101</v>
      </c>
      <c r="G294" s="66">
        <v>309</v>
      </c>
      <c r="H294" s="88">
        <f t="shared" si="61"/>
        <v>0</v>
      </c>
      <c r="I294" s="66">
        <f t="shared" si="62"/>
        <v>309</v>
      </c>
      <c r="J294" s="66">
        <v>300</v>
      </c>
      <c r="K294" s="88">
        <f t="shared" si="63"/>
        <v>0</v>
      </c>
      <c r="L294" s="66">
        <v>300</v>
      </c>
      <c r="M294" s="66">
        <v>300</v>
      </c>
      <c r="N294" s="88">
        <f t="shared" si="64"/>
        <v>0</v>
      </c>
      <c r="O294" s="66">
        <v>300</v>
      </c>
      <c r="P294" s="153">
        <v>0.01</v>
      </c>
      <c r="Q294" s="141">
        <v>16</v>
      </c>
      <c r="R294" s="141"/>
      <c r="S294" s="116">
        <v>0</v>
      </c>
      <c r="T294" s="116">
        <v>0</v>
      </c>
      <c r="U294" s="116">
        <v>0</v>
      </c>
      <c r="V294" s="116">
        <v>0</v>
      </c>
      <c r="W294" s="116">
        <v>0</v>
      </c>
      <c r="X294" s="116">
        <v>0</v>
      </c>
      <c r="Y294" s="116">
        <v>0</v>
      </c>
      <c r="Z294" s="116">
        <v>0</v>
      </c>
      <c r="AA294" s="116">
        <v>0</v>
      </c>
      <c r="AB294" s="116">
        <v>0</v>
      </c>
      <c r="AC294" s="116">
        <v>0</v>
      </c>
      <c r="AD294" s="116">
        <v>63.6</v>
      </c>
      <c r="AE294" s="116">
        <v>39.299999999999997</v>
      </c>
      <c r="AF294" s="116">
        <v>428</v>
      </c>
      <c r="AG294" s="116">
        <v>2.1</v>
      </c>
      <c r="AH294" s="116">
        <v>27.6</v>
      </c>
      <c r="AI294" s="116">
        <v>0</v>
      </c>
      <c r="AJ294" s="116">
        <v>0</v>
      </c>
      <c r="AK294" s="116">
        <v>0</v>
      </c>
      <c r="AL294" s="116">
        <v>1.1000000000000001</v>
      </c>
      <c r="AM294" s="116">
        <v>0</v>
      </c>
      <c r="AN294" s="120">
        <f t="shared" si="59"/>
        <v>55.4</v>
      </c>
      <c r="AO294" s="125">
        <f t="shared" si="60"/>
        <v>3.4624999999999999</v>
      </c>
    </row>
    <row r="295" spans="1:41" x14ac:dyDescent="0.2">
      <c r="A295" s="154" t="s">
        <v>564</v>
      </c>
      <c r="B295" s="50" t="s">
        <v>129</v>
      </c>
      <c r="C295" s="50" t="s">
        <v>448</v>
      </c>
      <c r="D295" s="50">
        <v>11</v>
      </c>
      <c r="E295" s="136" t="s">
        <v>439</v>
      </c>
      <c r="F295" s="52" t="s">
        <v>101</v>
      </c>
      <c r="G295" s="66">
        <v>311</v>
      </c>
      <c r="H295" s="88">
        <f t="shared" si="61"/>
        <v>0</v>
      </c>
      <c r="I295" s="66">
        <f t="shared" si="62"/>
        <v>311</v>
      </c>
      <c r="J295" s="66">
        <v>221</v>
      </c>
      <c r="K295" s="88">
        <f t="shared" si="63"/>
        <v>0</v>
      </c>
      <c r="L295" s="66">
        <v>221</v>
      </c>
      <c r="M295" s="66">
        <v>300</v>
      </c>
      <c r="N295" s="88">
        <f t="shared" si="64"/>
        <v>0</v>
      </c>
      <c r="O295" s="66">
        <v>300</v>
      </c>
      <c r="P295" s="153">
        <v>0.04</v>
      </c>
      <c r="Q295" s="141">
        <v>16</v>
      </c>
      <c r="R295" s="141"/>
      <c r="S295" s="116">
        <v>0</v>
      </c>
      <c r="T295" s="116">
        <v>0</v>
      </c>
      <c r="U295" s="116">
        <v>0</v>
      </c>
      <c r="V295" s="116">
        <v>0</v>
      </c>
      <c r="W295" s="116">
        <v>0</v>
      </c>
      <c r="X295" s="116">
        <v>0</v>
      </c>
      <c r="Y295" s="116">
        <v>0</v>
      </c>
      <c r="Z295" s="116">
        <v>64</v>
      </c>
      <c r="AA295" s="116">
        <v>272</v>
      </c>
      <c r="AB295" s="116">
        <v>2.2000000000000002</v>
      </c>
      <c r="AC295" s="116">
        <v>13.4</v>
      </c>
      <c r="AD295" s="116">
        <v>26.7</v>
      </c>
      <c r="AE295" s="116">
        <v>21.2</v>
      </c>
      <c r="AF295" s="116">
        <v>148</v>
      </c>
      <c r="AG295" s="116">
        <v>1.1000000000000001</v>
      </c>
      <c r="AH295" s="116">
        <v>11.1</v>
      </c>
      <c r="AI295" s="116">
        <v>0</v>
      </c>
      <c r="AJ295" s="116">
        <v>0</v>
      </c>
      <c r="AK295" s="116">
        <v>0</v>
      </c>
      <c r="AL295" s="116">
        <v>0</v>
      </c>
      <c r="AM295" s="116">
        <v>0</v>
      </c>
      <c r="AN295" s="120">
        <f t="shared" si="59"/>
        <v>61.800000000000004</v>
      </c>
      <c r="AO295" s="125">
        <f t="shared" si="60"/>
        <v>3.8625000000000003</v>
      </c>
    </row>
    <row r="296" spans="1:41" x14ac:dyDescent="0.2">
      <c r="A296" s="154" t="s">
        <v>565</v>
      </c>
      <c r="B296" s="50" t="s">
        <v>601</v>
      </c>
      <c r="C296" s="50" t="s">
        <v>101</v>
      </c>
      <c r="D296" s="50">
        <v>8</v>
      </c>
      <c r="E296" s="136" t="s">
        <v>439</v>
      </c>
      <c r="F296" s="52" t="s">
        <v>101</v>
      </c>
      <c r="G296" s="66">
        <v>314</v>
      </c>
      <c r="H296" s="88">
        <f t="shared" si="61"/>
        <v>0</v>
      </c>
      <c r="I296" s="66">
        <f t="shared" si="62"/>
        <v>314</v>
      </c>
      <c r="J296" s="66">
        <v>300</v>
      </c>
      <c r="K296" s="88">
        <f t="shared" si="63"/>
        <v>0</v>
      </c>
      <c r="L296" s="66">
        <v>300</v>
      </c>
      <c r="M296" s="66">
        <v>300</v>
      </c>
      <c r="N296" s="88">
        <f t="shared" si="64"/>
        <v>0</v>
      </c>
      <c r="O296" s="66">
        <v>300</v>
      </c>
      <c r="P296" s="153">
        <v>0.05</v>
      </c>
      <c r="Q296" s="141">
        <v>16</v>
      </c>
      <c r="R296" s="141"/>
      <c r="S296" s="116">
        <v>0</v>
      </c>
      <c r="T296" s="116">
        <v>0</v>
      </c>
      <c r="U296" s="116">
        <v>0</v>
      </c>
      <c r="V296" s="116">
        <v>0</v>
      </c>
      <c r="W296" s="116">
        <v>0</v>
      </c>
      <c r="X296" s="116">
        <v>0</v>
      </c>
      <c r="Y296" s="116">
        <v>0</v>
      </c>
      <c r="Z296" s="116">
        <v>40.799999999999997</v>
      </c>
      <c r="AA296" s="116">
        <v>242</v>
      </c>
      <c r="AB296" s="116">
        <v>0.9</v>
      </c>
      <c r="AC296" s="116">
        <v>8.5</v>
      </c>
      <c r="AD296" s="116">
        <v>32</v>
      </c>
      <c r="AE296" s="116">
        <v>19</v>
      </c>
      <c r="AF296" s="116">
        <v>221</v>
      </c>
      <c r="AG296" s="116">
        <v>0.9</v>
      </c>
      <c r="AH296" s="116">
        <v>12.3</v>
      </c>
      <c r="AI296" s="116">
        <v>260</v>
      </c>
      <c r="AJ296" s="116">
        <v>1.1000000000000001</v>
      </c>
      <c r="AK296" s="116">
        <v>0</v>
      </c>
      <c r="AL296" s="116">
        <v>1.9</v>
      </c>
      <c r="AM296" s="116">
        <v>0.9</v>
      </c>
      <c r="AN296" s="120">
        <f t="shared" si="59"/>
        <v>61.900000000000006</v>
      </c>
      <c r="AO296" s="125">
        <f t="shared" si="60"/>
        <v>3.8687500000000004</v>
      </c>
    </row>
    <row r="297" spans="1:41" x14ac:dyDescent="0.2">
      <c r="A297" s="154" t="s">
        <v>566</v>
      </c>
      <c r="B297" s="50" t="s">
        <v>160</v>
      </c>
      <c r="C297" s="50" t="s">
        <v>444</v>
      </c>
      <c r="D297" s="50">
        <v>9</v>
      </c>
      <c r="E297" s="136"/>
      <c r="F297" s="52" t="s">
        <v>101</v>
      </c>
      <c r="G297" s="66">
        <v>315</v>
      </c>
      <c r="H297" s="88">
        <f t="shared" si="61"/>
        <v>0</v>
      </c>
      <c r="I297" s="66">
        <f t="shared" si="62"/>
        <v>315</v>
      </c>
      <c r="J297" s="66">
        <v>300</v>
      </c>
      <c r="K297" s="88">
        <f t="shared" si="63"/>
        <v>0</v>
      </c>
      <c r="L297" s="66">
        <v>300</v>
      </c>
      <c r="M297" s="66">
        <v>300</v>
      </c>
      <c r="N297" s="88">
        <f t="shared" si="64"/>
        <v>0</v>
      </c>
      <c r="O297" s="66">
        <v>300</v>
      </c>
      <c r="P297" s="153">
        <v>0.04</v>
      </c>
      <c r="Q297" s="141">
        <v>16</v>
      </c>
      <c r="R297" s="141"/>
      <c r="S297" s="116">
        <v>0</v>
      </c>
      <c r="T297" s="116">
        <v>0</v>
      </c>
      <c r="U297" s="116">
        <v>0</v>
      </c>
      <c r="V297" s="116">
        <v>0</v>
      </c>
      <c r="W297" s="116">
        <v>0</v>
      </c>
      <c r="X297" s="116">
        <v>0</v>
      </c>
      <c r="Y297" s="116">
        <v>0</v>
      </c>
      <c r="Z297" s="116">
        <v>0</v>
      </c>
      <c r="AA297" s="116">
        <v>0</v>
      </c>
      <c r="AB297" s="116">
        <v>0</v>
      </c>
      <c r="AC297" s="116">
        <v>0</v>
      </c>
      <c r="AD297" s="116">
        <v>48</v>
      </c>
      <c r="AE297" s="116">
        <v>35.799999999999997</v>
      </c>
      <c r="AF297" s="116">
        <v>396</v>
      </c>
      <c r="AG297" s="116">
        <v>2.2000000000000002</v>
      </c>
      <c r="AH297" s="116">
        <v>24.6</v>
      </c>
      <c r="AI297" s="116">
        <v>0</v>
      </c>
      <c r="AJ297" s="116">
        <v>0</v>
      </c>
      <c r="AK297" s="116">
        <v>0</v>
      </c>
      <c r="AL297" s="116">
        <v>0</v>
      </c>
      <c r="AM297" s="116">
        <v>0</v>
      </c>
      <c r="AN297" s="120">
        <f t="shared" si="59"/>
        <v>52.800000000000004</v>
      </c>
      <c r="AO297" s="125">
        <f t="shared" si="60"/>
        <v>3.3000000000000003</v>
      </c>
    </row>
    <row r="298" spans="1:41" x14ac:dyDescent="0.2">
      <c r="A298" s="154" t="s">
        <v>277</v>
      </c>
      <c r="B298" s="50" t="s">
        <v>129</v>
      </c>
      <c r="C298" s="50" t="s">
        <v>444</v>
      </c>
      <c r="D298" s="50">
        <v>9</v>
      </c>
      <c r="E298" s="136" t="s">
        <v>439</v>
      </c>
      <c r="F298" s="52" t="s">
        <v>101</v>
      </c>
      <c r="G298" s="66">
        <v>317</v>
      </c>
      <c r="H298" s="88">
        <f t="shared" si="61"/>
        <v>0</v>
      </c>
      <c r="I298" s="66">
        <f t="shared" si="62"/>
        <v>317</v>
      </c>
      <c r="J298" s="66">
        <v>235</v>
      </c>
      <c r="K298" s="88">
        <f t="shared" si="63"/>
        <v>0</v>
      </c>
      <c r="L298" s="66">
        <v>235</v>
      </c>
      <c r="M298" s="66">
        <v>104</v>
      </c>
      <c r="N298" s="88">
        <f t="shared" si="64"/>
        <v>0</v>
      </c>
      <c r="O298" s="66">
        <v>104</v>
      </c>
      <c r="P298" s="153">
        <v>0.04</v>
      </c>
      <c r="Q298" s="141">
        <v>16</v>
      </c>
      <c r="R298" s="141"/>
      <c r="S298" s="116">
        <v>0</v>
      </c>
      <c r="T298" s="116">
        <v>0</v>
      </c>
      <c r="U298" s="116">
        <v>0</v>
      </c>
      <c r="V298" s="116">
        <v>0</v>
      </c>
      <c r="W298" s="116">
        <v>0</v>
      </c>
      <c r="X298" s="116">
        <v>0</v>
      </c>
      <c r="Y298" s="116">
        <v>0</v>
      </c>
      <c r="Z298" s="116">
        <v>33.299999999999997</v>
      </c>
      <c r="AA298" s="116">
        <v>147</v>
      </c>
      <c r="AB298" s="116">
        <v>0</v>
      </c>
      <c r="AC298" s="116">
        <v>7.7</v>
      </c>
      <c r="AD298" s="116">
        <v>48.5</v>
      </c>
      <c r="AE298" s="116">
        <v>38.6</v>
      </c>
      <c r="AF298" s="116">
        <v>281</v>
      </c>
      <c r="AG298" s="116">
        <v>1.1000000000000001</v>
      </c>
      <c r="AH298" s="116">
        <v>19.8</v>
      </c>
      <c r="AI298" s="116">
        <v>0</v>
      </c>
      <c r="AJ298" s="116">
        <v>0</v>
      </c>
      <c r="AK298" s="116">
        <v>0</v>
      </c>
      <c r="AL298" s="116">
        <v>0</v>
      </c>
      <c r="AM298" s="116">
        <v>0</v>
      </c>
      <c r="AN298" s="120">
        <f t="shared" ref="AN298:AN315" si="65">IFERROR($S298*$S$2+$T298*$T$2+IF($U$2=0,0,$U298/$U$2)+$V298*$V$2+$W298*$W$2+$X298*$X$2+$Z298*$Z$2+IF($AA$2=0,0,$AA298/$AA$2)+$AB$2*$AB298+$AE298*$AE$2+IF($AF$2=0,0,$AF298/$AF$2)+$AG298*$AG$2+IF($AI$2=0,0,$AI298/$AI$2)+$AJ298*$AJ$2+$AK298*$AK$2+$AL298*$AL$2+$AM298*$AM$2,0)</f>
        <v>49.4</v>
      </c>
      <c r="AO298" s="125">
        <f t="shared" ref="AO298:AO329" si="66">IFERROR($AN298/$Q298,"-")</f>
        <v>3.0874999999999999</v>
      </c>
    </row>
    <row r="299" spans="1:41" x14ac:dyDescent="0.2">
      <c r="A299" s="154" t="s">
        <v>299</v>
      </c>
      <c r="B299" s="50" t="s">
        <v>132</v>
      </c>
      <c r="C299" s="50" t="s">
        <v>14</v>
      </c>
      <c r="D299" s="50">
        <v>6</v>
      </c>
      <c r="E299" s="136"/>
      <c r="F299" s="52" t="s">
        <v>101</v>
      </c>
      <c r="G299" s="66">
        <v>320</v>
      </c>
      <c r="H299" s="88">
        <f t="shared" si="61"/>
        <v>0</v>
      </c>
      <c r="I299" s="66">
        <f t="shared" si="62"/>
        <v>320</v>
      </c>
      <c r="J299" s="66">
        <v>300</v>
      </c>
      <c r="K299" s="88">
        <f t="shared" si="63"/>
        <v>0</v>
      </c>
      <c r="L299" s="66">
        <v>300</v>
      </c>
      <c r="M299" s="66">
        <v>300</v>
      </c>
      <c r="N299" s="88">
        <f t="shared" si="64"/>
        <v>0</v>
      </c>
      <c r="O299" s="66">
        <v>300</v>
      </c>
      <c r="P299" s="153">
        <v>0.02</v>
      </c>
      <c r="Q299" s="141">
        <v>16</v>
      </c>
      <c r="R299" s="141"/>
      <c r="S299" s="116">
        <v>0</v>
      </c>
      <c r="T299" s="116">
        <v>0</v>
      </c>
      <c r="U299" s="116">
        <v>0</v>
      </c>
      <c r="V299" s="116">
        <v>0</v>
      </c>
      <c r="W299" s="116">
        <v>0</v>
      </c>
      <c r="X299" s="116">
        <v>0</v>
      </c>
      <c r="Y299" s="116">
        <v>0</v>
      </c>
      <c r="Z299" s="116">
        <v>0</v>
      </c>
      <c r="AA299" s="116">
        <v>0</v>
      </c>
      <c r="AB299" s="116">
        <v>0</v>
      </c>
      <c r="AC299" s="116">
        <v>0</v>
      </c>
      <c r="AD299" s="116">
        <v>48</v>
      </c>
      <c r="AE299" s="116">
        <v>28.3</v>
      </c>
      <c r="AF299" s="116">
        <v>375</v>
      </c>
      <c r="AG299" s="116">
        <v>2.2000000000000002</v>
      </c>
      <c r="AH299" s="116">
        <v>18.5</v>
      </c>
      <c r="AI299" s="116">
        <v>0</v>
      </c>
      <c r="AJ299" s="116">
        <v>0</v>
      </c>
      <c r="AK299" s="116">
        <v>0</v>
      </c>
      <c r="AL299" s="116">
        <v>1.1000000000000001</v>
      </c>
      <c r="AM299" s="116">
        <v>0</v>
      </c>
      <c r="AN299" s="120">
        <f t="shared" si="65"/>
        <v>50.7</v>
      </c>
      <c r="AO299" s="125">
        <f t="shared" si="66"/>
        <v>3.1687500000000002</v>
      </c>
    </row>
    <row r="300" spans="1:41" x14ac:dyDescent="0.2">
      <c r="A300" s="154" t="s">
        <v>243</v>
      </c>
      <c r="B300" s="50" t="s">
        <v>129</v>
      </c>
      <c r="C300" s="50" t="s">
        <v>431</v>
      </c>
      <c r="D300" s="50">
        <v>7</v>
      </c>
      <c r="E300" s="136" t="s">
        <v>439</v>
      </c>
      <c r="F300" s="52" t="s">
        <v>101</v>
      </c>
      <c r="G300" s="66">
        <v>322</v>
      </c>
      <c r="H300" s="88">
        <f t="shared" ref="H300:H320" si="67">I300-G300</f>
        <v>0</v>
      </c>
      <c r="I300" s="66">
        <f t="shared" ref="I300:I320" si="68">G300</f>
        <v>322</v>
      </c>
      <c r="J300" s="66">
        <v>262</v>
      </c>
      <c r="K300" s="88">
        <f t="shared" ref="K300:K320" si="69">L300-J300</f>
        <v>0</v>
      </c>
      <c r="L300" s="66">
        <v>262</v>
      </c>
      <c r="M300" s="66">
        <v>116</v>
      </c>
      <c r="N300" s="88">
        <f t="shared" ref="N300:N320" si="70">O300-M300</f>
        <v>0</v>
      </c>
      <c r="O300" s="66">
        <v>116</v>
      </c>
      <c r="P300" s="153">
        <v>0.01</v>
      </c>
      <c r="Q300" s="141">
        <v>16</v>
      </c>
      <c r="R300" s="141"/>
      <c r="S300" s="116">
        <v>0</v>
      </c>
      <c r="T300" s="116">
        <v>0</v>
      </c>
      <c r="U300" s="116">
        <v>0</v>
      </c>
      <c r="V300" s="116">
        <v>0</v>
      </c>
      <c r="W300" s="116">
        <v>0</v>
      </c>
      <c r="X300" s="116">
        <v>0</v>
      </c>
      <c r="Y300" s="116">
        <v>0</v>
      </c>
      <c r="Z300" s="116">
        <v>32</v>
      </c>
      <c r="AA300" s="116">
        <v>132</v>
      </c>
      <c r="AB300" s="116">
        <v>0</v>
      </c>
      <c r="AC300" s="116">
        <v>6.6</v>
      </c>
      <c r="AD300" s="116">
        <v>38.200000000000003</v>
      </c>
      <c r="AE300" s="116">
        <v>30.3</v>
      </c>
      <c r="AF300" s="116">
        <v>278</v>
      </c>
      <c r="AG300" s="116">
        <v>1.3</v>
      </c>
      <c r="AH300" s="116">
        <v>15.8</v>
      </c>
      <c r="AI300" s="116">
        <v>0</v>
      </c>
      <c r="AJ300" s="116">
        <v>0</v>
      </c>
      <c r="AK300" s="116">
        <v>0</v>
      </c>
      <c r="AL300" s="116">
        <v>0</v>
      </c>
      <c r="AM300" s="116">
        <v>0</v>
      </c>
      <c r="AN300" s="120">
        <f t="shared" si="65"/>
        <v>48.8</v>
      </c>
      <c r="AO300" s="125">
        <f t="shared" si="66"/>
        <v>3.05</v>
      </c>
    </row>
    <row r="301" spans="1:41" x14ac:dyDescent="0.2">
      <c r="A301" s="154" t="s">
        <v>567</v>
      </c>
      <c r="B301" s="50" t="s">
        <v>132</v>
      </c>
      <c r="C301" s="50" t="s">
        <v>445</v>
      </c>
      <c r="D301" s="50">
        <v>7</v>
      </c>
      <c r="E301" s="136"/>
      <c r="F301" s="52" t="s">
        <v>101</v>
      </c>
      <c r="G301" s="66">
        <v>323</v>
      </c>
      <c r="H301" s="88">
        <f t="shared" si="67"/>
        <v>0</v>
      </c>
      <c r="I301" s="66">
        <f t="shared" si="68"/>
        <v>323</v>
      </c>
      <c r="J301" s="66">
        <v>300</v>
      </c>
      <c r="K301" s="88">
        <f t="shared" si="69"/>
        <v>0</v>
      </c>
      <c r="L301" s="66">
        <v>300</v>
      </c>
      <c r="M301" s="66">
        <v>300</v>
      </c>
      <c r="N301" s="88">
        <f t="shared" si="70"/>
        <v>0</v>
      </c>
      <c r="O301" s="66">
        <v>300</v>
      </c>
      <c r="P301" s="153">
        <v>0</v>
      </c>
      <c r="Q301" s="141">
        <v>16</v>
      </c>
      <c r="R301" s="141"/>
      <c r="S301" s="116">
        <v>0</v>
      </c>
      <c r="T301" s="116">
        <v>0</v>
      </c>
      <c r="U301" s="116">
        <v>0</v>
      </c>
      <c r="V301" s="116">
        <v>0</v>
      </c>
      <c r="W301" s="116">
        <v>0</v>
      </c>
      <c r="X301" s="116">
        <v>0</v>
      </c>
      <c r="Y301" s="116">
        <v>0</v>
      </c>
      <c r="Z301" s="116">
        <v>41.3</v>
      </c>
      <c r="AA301" s="116">
        <v>244</v>
      </c>
      <c r="AB301" s="116">
        <v>1.4</v>
      </c>
      <c r="AC301" s="116">
        <v>8.3000000000000007</v>
      </c>
      <c r="AD301" s="116">
        <v>32</v>
      </c>
      <c r="AE301" s="116">
        <v>16.5</v>
      </c>
      <c r="AF301" s="116">
        <v>229</v>
      </c>
      <c r="AG301" s="116">
        <v>0</v>
      </c>
      <c r="AH301" s="116">
        <v>11</v>
      </c>
      <c r="AI301" s="116">
        <v>0</v>
      </c>
      <c r="AJ301" s="116">
        <v>0</v>
      </c>
      <c r="AK301" s="116">
        <v>0</v>
      </c>
      <c r="AL301" s="116">
        <v>0</v>
      </c>
      <c r="AM301" s="116">
        <v>0</v>
      </c>
      <c r="AN301" s="120">
        <f t="shared" si="65"/>
        <v>55.699999999999996</v>
      </c>
      <c r="AO301" s="125">
        <f t="shared" si="66"/>
        <v>3.4812499999999997</v>
      </c>
    </row>
    <row r="302" spans="1:41" x14ac:dyDescent="0.2">
      <c r="A302" s="154" t="s">
        <v>536</v>
      </c>
      <c r="B302" s="50" t="s">
        <v>160</v>
      </c>
      <c r="C302" s="50" t="s">
        <v>431</v>
      </c>
      <c r="D302" s="50">
        <v>7</v>
      </c>
      <c r="E302" s="136"/>
      <c r="F302" s="52" t="s">
        <v>101</v>
      </c>
      <c r="G302" s="66">
        <v>324</v>
      </c>
      <c r="H302" s="88">
        <f t="shared" si="67"/>
        <v>0</v>
      </c>
      <c r="I302" s="66">
        <f t="shared" si="68"/>
        <v>324</v>
      </c>
      <c r="J302" s="66">
        <v>300</v>
      </c>
      <c r="K302" s="88">
        <f t="shared" si="69"/>
        <v>0</v>
      </c>
      <c r="L302" s="66">
        <v>300</v>
      </c>
      <c r="M302" s="66">
        <v>300</v>
      </c>
      <c r="N302" s="88">
        <f t="shared" si="70"/>
        <v>0</v>
      </c>
      <c r="O302" s="66">
        <v>300</v>
      </c>
      <c r="P302" s="153">
        <v>0.01</v>
      </c>
      <c r="Q302" s="141">
        <v>16</v>
      </c>
      <c r="R302" s="141"/>
      <c r="S302" s="116">
        <v>0</v>
      </c>
      <c r="T302" s="116">
        <v>0</v>
      </c>
      <c r="U302" s="116">
        <v>0</v>
      </c>
      <c r="V302" s="116">
        <v>0</v>
      </c>
      <c r="W302" s="116">
        <v>0</v>
      </c>
      <c r="X302" s="116">
        <v>0</v>
      </c>
      <c r="Y302" s="116">
        <v>0</v>
      </c>
      <c r="Z302" s="116">
        <v>0</v>
      </c>
      <c r="AA302" s="116">
        <v>0</v>
      </c>
      <c r="AB302" s="116">
        <v>0</v>
      </c>
      <c r="AC302" s="116">
        <v>0</v>
      </c>
      <c r="AD302" s="116">
        <v>48</v>
      </c>
      <c r="AE302" s="116">
        <v>31</v>
      </c>
      <c r="AF302" s="116">
        <v>360</v>
      </c>
      <c r="AG302" s="116">
        <v>2</v>
      </c>
      <c r="AH302" s="116">
        <v>22.4</v>
      </c>
      <c r="AI302" s="116">
        <v>0</v>
      </c>
      <c r="AJ302" s="116">
        <v>0</v>
      </c>
      <c r="AK302" s="116">
        <v>0</v>
      </c>
      <c r="AL302" s="116">
        <v>0.7</v>
      </c>
      <c r="AM302" s="116">
        <v>0</v>
      </c>
      <c r="AN302" s="120">
        <f t="shared" si="65"/>
        <v>48</v>
      </c>
      <c r="AO302" s="125">
        <f t="shared" si="66"/>
        <v>3</v>
      </c>
    </row>
    <row r="303" spans="1:41" x14ac:dyDescent="0.2">
      <c r="A303" s="154" t="s">
        <v>568</v>
      </c>
      <c r="B303" s="50" t="s">
        <v>160</v>
      </c>
      <c r="C303" s="50" t="s">
        <v>449</v>
      </c>
      <c r="D303" s="50">
        <v>10</v>
      </c>
      <c r="E303" s="136"/>
      <c r="F303" s="52" t="s">
        <v>101</v>
      </c>
      <c r="G303" s="66">
        <v>326</v>
      </c>
      <c r="H303" s="88">
        <f t="shared" si="67"/>
        <v>0</v>
      </c>
      <c r="I303" s="66">
        <f t="shared" si="68"/>
        <v>326</v>
      </c>
      <c r="J303" s="66">
        <v>300</v>
      </c>
      <c r="K303" s="88">
        <f t="shared" si="69"/>
        <v>0</v>
      </c>
      <c r="L303" s="66">
        <v>300</v>
      </c>
      <c r="M303" s="66">
        <v>300</v>
      </c>
      <c r="N303" s="88">
        <f t="shared" si="70"/>
        <v>0</v>
      </c>
      <c r="O303" s="66">
        <v>300</v>
      </c>
      <c r="P303" s="153">
        <v>0.01</v>
      </c>
      <c r="Q303" s="141">
        <v>16</v>
      </c>
      <c r="R303" s="141"/>
      <c r="S303" s="116">
        <v>0</v>
      </c>
      <c r="T303" s="116">
        <v>0</v>
      </c>
      <c r="U303" s="116">
        <v>0</v>
      </c>
      <c r="V303" s="116">
        <v>0</v>
      </c>
      <c r="W303" s="116">
        <v>0</v>
      </c>
      <c r="X303" s="116">
        <v>0</v>
      </c>
      <c r="Y303" s="116">
        <v>0</v>
      </c>
      <c r="Z303" s="116">
        <v>0</v>
      </c>
      <c r="AA303" s="116">
        <v>0</v>
      </c>
      <c r="AB303" s="116">
        <v>0</v>
      </c>
      <c r="AC303" s="116">
        <v>0</v>
      </c>
      <c r="AD303" s="116">
        <v>48</v>
      </c>
      <c r="AE303" s="116">
        <v>33.1</v>
      </c>
      <c r="AF303" s="116">
        <v>350</v>
      </c>
      <c r="AG303" s="116">
        <v>1.9</v>
      </c>
      <c r="AH303" s="116">
        <v>22.7</v>
      </c>
      <c r="AI303" s="116">
        <v>0</v>
      </c>
      <c r="AJ303" s="116">
        <v>0</v>
      </c>
      <c r="AK303" s="116">
        <v>0</v>
      </c>
      <c r="AL303" s="116">
        <v>0</v>
      </c>
      <c r="AM303" s="116">
        <v>0</v>
      </c>
      <c r="AN303" s="120">
        <f t="shared" si="65"/>
        <v>46.4</v>
      </c>
      <c r="AO303" s="125">
        <f t="shared" si="66"/>
        <v>2.9</v>
      </c>
    </row>
    <row r="304" spans="1:41" x14ac:dyDescent="0.2">
      <c r="A304" s="154" t="s">
        <v>320</v>
      </c>
      <c r="B304" s="50" t="s">
        <v>129</v>
      </c>
      <c r="C304" s="50" t="s">
        <v>441</v>
      </c>
      <c r="D304" s="50">
        <v>7</v>
      </c>
      <c r="E304" s="136" t="s">
        <v>439</v>
      </c>
      <c r="F304" s="52" t="s">
        <v>101</v>
      </c>
      <c r="G304" s="66">
        <v>327</v>
      </c>
      <c r="H304" s="88">
        <f t="shared" si="67"/>
        <v>0</v>
      </c>
      <c r="I304" s="66">
        <f t="shared" si="68"/>
        <v>327</v>
      </c>
      <c r="J304" s="66">
        <v>300</v>
      </c>
      <c r="K304" s="88">
        <f t="shared" si="69"/>
        <v>0</v>
      </c>
      <c r="L304" s="66">
        <v>300</v>
      </c>
      <c r="M304" s="66">
        <v>203</v>
      </c>
      <c r="N304" s="88">
        <f t="shared" si="70"/>
        <v>0</v>
      </c>
      <c r="O304" s="66">
        <v>203</v>
      </c>
      <c r="P304" s="153">
        <v>0.01</v>
      </c>
      <c r="Q304" s="141">
        <v>16</v>
      </c>
      <c r="R304" s="141"/>
      <c r="S304" s="116">
        <v>0</v>
      </c>
      <c r="T304" s="116">
        <v>0</v>
      </c>
      <c r="U304" s="116">
        <v>0</v>
      </c>
      <c r="V304" s="116">
        <v>0</v>
      </c>
      <c r="W304" s="116">
        <v>0</v>
      </c>
      <c r="X304" s="116">
        <v>0</v>
      </c>
      <c r="Y304" s="116">
        <v>0</v>
      </c>
      <c r="Z304" s="116">
        <v>48</v>
      </c>
      <c r="AA304" s="116">
        <v>217</v>
      </c>
      <c r="AB304" s="116">
        <v>0.9</v>
      </c>
      <c r="AC304" s="116">
        <v>10.7</v>
      </c>
      <c r="AD304" s="116">
        <v>27.6</v>
      </c>
      <c r="AE304" s="116">
        <v>22.3</v>
      </c>
      <c r="AF304" s="116">
        <v>208</v>
      </c>
      <c r="AG304" s="116">
        <v>0.9</v>
      </c>
      <c r="AH304" s="116">
        <v>11.6</v>
      </c>
      <c r="AI304" s="116">
        <v>0</v>
      </c>
      <c r="AJ304" s="116">
        <v>0</v>
      </c>
      <c r="AK304" s="116">
        <v>0</v>
      </c>
      <c r="AL304" s="116">
        <v>0.9</v>
      </c>
      <c r="AM304" s="116">
        <v>0.9</v>
      </c>
      <c r="AN304" s="120">
        <f t="shared" si="65"/>
        <v>51.500000000000007</v>
      </c>
      <c r="AO304" s="125">
        <f t="shared" si="66"/>
        <v>3.2187500000000004</v>
      </c>
    </row>
    <row r="305" spans="1:41" x14ac:dyDescent="0.2">
      <c r="A305" s="154" t="s">
        <v>569</v>
      </c>
      <c r="B305" s="50" t="s">
        <v>132</v>
      </c>
      <c r="C305" s="50" t="s">
        <v>11</v>
      </c>
      <c r="D305" s="50">
        <v>11</v>
      </c>
      <c r="E305" s="136"/>
      <c r="F305" s="52" t="s">
        <v>101</v>
      </c>
      <c r="G305" s="66">
        <v>330</v>
      </c>
      <c r="H305" s="88">
        <f t="shared" si="67"/>
        <v>0</v>
      </c>
      <c r="I305" s="66">
        <f t="shared" si="68"/>
        <v>330</v>
      </c>
      <c r="J305" s="66">
        <v>228</v>
      </c>
      <c r="K305" s="88">
        <f t="shared" si="69"/>
        <v>0</v>
      </c>
      <c r="L305" s="66">
        <v>228</v>
      </c>
      <c r="M305" s="66">
        <v>300</v>
      </c>
      <c r="N305" s="88">
        <f t="shared" si="70"/>
        <v>0</v>
      </c>
      <c r="O305" s="66">
        <v>300</v>
      </c>
      <c r="P305" s="153">
        <v>0.03</v>
      </c>
      <c r="Q305" s="141">
        <v>16</v>
      </c>
      <c r="R305" s="141"/>
      <c r="S305" s="116">
        <v>0</v>
      </c>
      <c r="T305" s="116">
        <v>0</v>
      </c>
      <c r="U305" s="116">
        <v>0</v>
      </c>
      <c r="V305" s="116">
        <v>0</v>
      </c>
      <c r="W305" s="116">
        <v>0</v>
      </c>
      <c r="X305" s="116">
        <v>0</v>
      </c>
      <c r="Y305" s="116">
        <v>0</v>
      </c>
      <c r="Z305" s="116">
        <v>5.3</v>
      </c>
      <c r="AA305" s="116">
        <v>29</v>
      </c>
      <c r="AB305" s="116">
        <v>0</v>
      </c>
      <c r="AC305" s="116">
        <v>0.6</v>
      </c>
      <c r="AD305" s="116">
        <v>48</v>
      </c>
      <c r="AE305" s="116">
        <v>32.5</v>
      </c>
      <c r="AF305" s="116">
        <v>390</v>
      </c>
      <c r="AG305" s="116">
        <v>0.6</v>
      </c>
      <c r="AH305" s="116">
        <v>20.7</v>
      </c>
      <c r="AI305" s="116">
        <v>384</v>
      </c>
      <c r="AJ305" s="116">
        <v>0</v>
      </c>
      <c r="AK305" s="116">
        <v>0</v>
      </c>
      <c r="AL305" s="116">
        <v>0.6</v>
      </c>
      <c r="AM305" s="116">
        <v>0</v>
      </c>
      <c r="AN305" s="120">
        <f t="shared" si="65"/>
        <v>45.5</v>
      </c>
      <c r="AO305" s="125">
        <f t="shared" si="66"/>
        <v>2.84375</v>
      </c>
    </row>
    <row r="306" spans="1:41" x14ac:dyDescent="0.2">
      <c r="A306" s="154" t="s">
        <v>293</v>
      </c>
      <c r="B306" s="50" t="s">
        <v>129</v>
      </c>
      <c r="C306" s="50" t="s">
        <v>441</v>
      </c>
      <c r="D306" s="50">
        <v>7</v>
      </c>
      <c r="E306" s="136"/>
      <c r="F306" s="52" t="s">
        <v>101</v>
      </c>
      <c r="G306" s="66">
        <v>334</v>
      </c>
      <c r="H306" s="88">
        <f t="shared" si="67"/>
        <v>0</v>
      </c>
      <c r="I306" s="66">
        <f t="shared" si="68"/>
        <v>334</v>
      </c>
      <c r="J306" s="66">
        <v>300</v>
      </c>
      <c r="K306" s="88">
        <f t="shared" si="69"/>
        <v>0</v>
      </c>
      <c r="L306" s="66">
        <v>300</v>
      </c>
      <c r="M306" s="66">
        <v>166</v>
      </c>
      <c r="N306" s="88">
        <f t="shared" si="70"/>
        <v>0</v>
      </c>
      <c r="O306" s="66">
        <v>166</v>
      </c>
      <c r="P306" s="153">
        <v>0.01</v>
      </c>
      <c r="Q306" s="141">
        <v>16</v>
      </c>
      <c r="R306" s="141"/>
      <c r="S306" s="116">
        <v>0</v>
      </c>
      <c r="T306" s="116">
        <v>0</v>
      </c>
      <c r="U306" s="116">
        <v>0</v>
      </c>
      <c r="V306" s="116">
        <v>0</v>
      </c>
      <c r="W306" s="116">
        <v>0</v>
      </c>
      <c r="X306" s="116">
        <v>0</v>
      </c>
      <c r="Y306" s="116">
        <v>0</v>
      </c>
      <c r="Z306" s="116">
        <v>48</v>
      </c>
      <c r="AA306" s="116">
        <v>194</v>
      </c>
      <c r="AB306" s="116">
        <v>1.1000000000000001</v>
      </c>
      <c r="AC306" s="116">
        <v>9.8000000000000007</v>
      </c>
      <c r="AD306" s="116">
        <v>36.1</v>
      </c>
      <c r="AE306" s="116">
        <v>28.4</v>
      </c>
      <c r="AF306" s="116">
        <v>206</v>
      </c>
      <c r="AG306" s="116">
        <v>0</v>
      </c>
      <c r="AH306" s="116">
        <v>14.2</v>
      </c>
      <c r="AI306" s="116">
        <v>0</v>
      </c>
      <c r="AJ306" s="116">
        <v>0</v>
      </c>
      <c r="AK306" s="116">
        <v>0</v>
      </c>
      <c r="AL306" s="116">
        <v>0</v>
      </c>
      <c r="AM306" s="116">
        <v>0</v>
      </c>
      <c r="AN306" s="120">
        <f t="shared" si="65"/>
        <v>46.6</v>
      </c>
      <c r="AO306" s="125">
        <f t="shared" si="66"/>
        <v>2.9125000000000001</v>
      </c>
    </row>
    <row r="307" spans="1:41" x14ac:dyDescent="0.2">
      <c r="A307" s="154" t="s">
        <v>570</v>
      </c>
      <c r="B307" s="50" t="s">
        <v>132</v>
      </c>
      <c r="C307" s="50" t="s">
        <v>444</v>
      </c>
      <c r="D307" s="50">
        <v>9</v>
      </c>
      <c r="E307" s="136" t="s">
        <v>439</v>
      </c>
      <c r="F307" s="52" t="s">
        <v>101</v>
      </c>
      <c r="G307" s="66">
        <v>335</v>
      </c>
      <c r="H307" s="88">
        <f t="shared" si="67"/>
        <v>0</v>
      </c>
      <c r="I307" s="66">
        <f t="shared" si="68"/>
        <v>335</v>
      </c>
      <c r="J307" s="66">
        <v>290</v>
      </c>
      <c r="K307" s="88">
        <f t="shared" si="69"/>
        <v>0</v>
      </c>
      <c r="L307" s="66">
        <v>290</v>
      </c>
      <c r="M307" s="66">
        <v>300</v>
      </c>
      <c r="N307" s="88">
        <f t="shared" si="70"/>
        <v>0</v>
      </c>
      <c r="O307" s="66">
        <v>300</v>
      </c>
      <c r="P307" s="153">
        <v>0.01</v>
      </c>
      <c r="Q307" s="141">
        <v>16</v>
      </c>
      <c r="R307" s="141"/>
      <c r="S307" s="116">
        <v>0</v>
      </c>
      <c r="T307" s="116">
        <v>0</v>
      </c>
      <c r="U307" s="116">
        <v>0</v>
      </c>
      <c r="V307" s="116">
        <v>0</v>
      </c>
      <c r="W307" s="116">
        <v>0</v>
      </c>
      <c r="X307" s="116">
        <v>0</v>
      </c>
      <c r="Y307" s="116">
        <v>0</v>
      </c>
      <c r="Z307" s="116">
        <v>0</v>
      </c>
      <c r="AA307" s="116">
        <v>0</v>
      </c>
      <c r="AB307" s="116">
        <v>0</v>
      </c>
      <c r="AC307" s="116">
        <v>0</v>
      </c>
      <c r="AD307" s="116">
        <v>48</v>
      </c>
      <c r="AE307" s="116">
        <v>28.8</v>
      </c>
      <c r="AF307" s="116">
        <v>387</v>
      </c>
      <c r="AG307" s="116">
        <v>1.2</v>
      </c>
      <c r="AH307" s="116">
        <v>19.2</v>
      </c>
      <c r="AI307" s="116">
        <v>0</v>
      </c>
      <c r="AJ307" s="116">
        <v>0</v>
      </c>
      <c r="AK307" s="116">
        <v>0</v>
      </c>
      <c r="AL307" s="116">
        <v>0</v>
      </c>
      <c r="AM307" s="116">
        <v>0</v>
      </c>
      <c r="AN307" s="120">
        <f t="shared" si="65"/>
        <v>45.900000000000006</v>
      </c>
      <c r="AO307" s="125">
        <f t="shared" si="66"/>
        <v>2.8687500000000004</v>
      </c>
    </row>
    <row r="308" spans="1:41" x14ac:dyDescent="0.2">
      <c r="A308" s="154" t="s">
        <v>571</v>
      </c>
      <c r="B308" s="50" t="s">
        <v>129</v>
      </c>
      <c r="C308" s="50" t="s">
        <v>122</v>
      </c>
      <c r="D308" s="50">
        <v>12</v>
      </c>
      <c r="E308" s="136" t="s">
        <v>439</v>
      </c>
      <c r="F308" s="52" t="s">
        <v>101</v>
      </c>
      <c r="G308" s="66">
        <v>338</v>
      </c>
      <c r="H308" s="88">
        <f t="shared" si="67"/>
        <v>0</v>
      </c>
      <c r="I308" s="66">
        <f t="shared" si="68"/>
        <v>338</v>
      </c>
      <c r="J308" s="66">
        <v>265</v>
      </c>
      <c r="K308" s="88">
        <f t="shared" si="69"/>
        <v>0</v>
      </c>
      <c r="L308" s="66">
        <v>265</v>
      </c>
      <c r="M308" s="66">
        <v>300</v>
      </c>
      <c r="N308" s="88">
        <f t="shared" si="70"/>
        <v>0</v>
      </c>
      <c r="O308" s="66">
        <v>300</v>
      </c>
      <c r="P308" s="153">
        <v>0.02</v>
      </c>
      <c r="Q308" s="141">
        <v>16</v>
      </c>
      <c r="R308" s="141"/>
      <c r="S308" s="116">
        <v>0</v>
      </c>
      <c r="T308" s="116">
        <v>0</v>
      </c>
      <c r="U308" s="116">
        <v>0</v>
      </c>
      <c r="V308" s="116">
        <v>0</v>
      </c>
      <c r="W308" s="116">
        <v>0</v>
      </c>
      <c r="X308" s="116">
        <v>0</v>
      </c>
      <c r="Y308" s="116">
        <v>0</v>
      </c>
      <c r="Z308" s="116">
        <v>48</v>
      </c>
      <c r="AA308" s="116">
        <v>203</v>
      </c>
      <c r="AB308" s="116">
        <v>1.1000000000000001</v>
      </c>
      <c r="AC308" s="116">
        <v>10.3</v>
      </c>
      <c r="AD308" s="116">
        <v>29.8</v>
      </c>
      <c r="AE308" s="116">
        <v>24.1</v>
      </c>
      <c r="AF308" s="116">
        <v>203</v>
      </c>
      <c r="AG308" s="116">
        <v>0</v>
      </c>
      <c r="AH308" s="116">
        <v>12.6</v>
      </c>
      <c r="AI308" s="116">
        <v>0</v>
      </c>
      <c r="AJ308" s="116">
        <v>0</v>
      </c>
      <c r="AK308" s="116">
        <v>0</v>
      </c>
      <c r="AL308" s="116">
        <v>0</v>
      </c>
      <c r="AM308" s="116">
        <v>0</v>
      </c>
      <c r="AN308" s="120">
        <f t="shared" si="65"/>
        <v>47.2</v>
      </c>
      <c r="AO308" s="125">
        <f t="shared" si="66"/>
        <v>2.95</v>
      </c>
    </row>
    <row r="309" spans="1:41" x14ac:dyDescent="0.2">
      <c r="A309" s="154" t="s">
        <v>337</v>
      </c>
      <c r="B309" s="50" t="s">
        <v>160</v>
      </c>
      <c r="C309" s="50" t="s">
        <v>12</v>
      </c>
      <c r="D309" s="50">
        <v>11</v>
      </c>
      <c r="E309" s="136"/>
      <c r="F309" s="52" t="s">
        <v>101</v>
      </c>
      <c r="G309" s="66">
        <v>339</v>
      </c>
      <c r="H309" s="88">
        <f t="shared" si="67"/>
        <v>0</v>
      </c>
      <c r="I309" s="66">
        <f t="shared" si="68"/>
        <v>339</v>
      </c>
      <c r="J309" s="66">
        <v>300</v>
      </c>
      <c r="K309" s="88">
        <f t="shared" si="69"/>
        <v>0</v>
      </c>
      <c r="L309" s="66">
        <v>300</v>
      </c>
      <c r="M309" s="66">
        <v>300</v>
      </c>
      <c r="N309" s="88">
        <f t="shared" si="70"/>
        <v>0</v>
      </c>
      <c r="O309" s="66">
        <v>300</v>
      </c>
      <c r="P309" s="153">
        <v>0</v>
      </c>
      <c r="Q309" s="141">
        <v>16</v>
      </c>
      <c r="R309" s="141"/>
      <c r="S309" s="116">
        <v>0</v>
      </c>
      <c r="T309" s="116">
        <v>0</v>
      </c>
      <c r="U309" s="116">
        <v>0</v>
      </c>
      <c r="V309" s="116">
        <v>0</v>
      </c>
      <c r="W309" s="116">
        <v>0</v>
      </c>
      <c r="X309" s="116">
        <v>0</v>
      </c>
      <c r="Y309" s="116">
        <v>0</v>
      </c>
      <c r="Z309" s="116">
        <v>0</v>
      </c>
      <c r="AA309" s="116">
        <v>0</v>
      </c>
      <c r="AB309" s="116">
        <v>0</v>
      </c>
      <c r="AC309" s="116">
        <v>0</v>
      </c>
      <c r="AD309" s="116">
        <v>48</v>
      </c>
      <c r="AE309" s="116">
        <v>30.5</v>
      </c>
      <c r="AF309" s="116">
        <v>328</v>
      </c>
      <c r="AG309" s="116">
        <v>1.7</v>
      </c>
      <c r="AH309" s="116">
        <v>21.2</v>
      </c>
      <c r="AI309" s="116">
        <v>0</v>
      </c>
      <c r="AJ309" s="116">
        <v>0</v>
      </c>
      <c r="AK309" s="116">
        <v>0</v>
      </c>
      <c r="AL309" s="116">
        <v>0.9</v>
      </c>
      <c r="AM309" s="116">
        <v>0</v>
      </c>
      <c r="AN309" s="120">
        <f t="shared" si="65"/>
        <v>43</v>
      </c>
      <c r="AO309" s="125">
        <f t="shared" si="66"/>
        <v>2.6875</v>
      </c>
    </row>
    <row r="310" spans="1:41" x14ac:dyDescent="0.2">
      <c r="A310" s="154" t="s">
        <v>572</v>
      </c>
      <c r="B310" s="50" t="s">
        <v>132</v>
      </c>
      <c r="C310" s="50" t="s">
        <v>428</v>
      </c>
      <c r="D310" s="50">
        <v>9</v>
      </c>
      <c r="E310" s="136"/>
      <c r="F310" s="52" t="s">
        <v>101</v>
      </c>
      <c r="G310" s="66">
        <v>342</v>
      </c>
      <c r="H310" s="88">
        <f t="shared" si="67"/>
        <v>0</v>
      </c>
      <c r="I310" s="66">
        <f t="shared" si="68"/>
        <v>342</v>
      </c>
      <c r="J310" s="66">
        <v>300</v>
      </c>
      <c r="K310" s="88">
        <f t="shared" si="69"/>
        <v>0</v>
      </c>
      <c r="L310" s="66">
        <v>300</v>
      </c>
      <c r="M310" s="66">
        <v>300</v>
      </c>
      <c r="N310" s="88">
        <f t="shared" si="70"/>
        <v>0</v>
      </c>
      <c r="O310" s="66">
        <v>300</v>
      </c>
      <c r="P310" s="153">
        <v>0</v>
      </c>
      <c r="Q310" s="141">
        <v>16</v>
      </c>
      <c r="R310" s="141"/>
      <c r="S310" s="116">
        <v>0</v>
      </c>
      <c r="T310" s="116">
        <v>0</v>
      </c>
      <c r="U310" s="116">
        <v>0</v>
      </c>
      <c r="V310" s="116">
        <v>0</v>
      </c>
      <c r="W310" s="116">
        <v>0</v>
      </c>
      <c r="X310" s="116">
        <v>0</v>
      </c>
      <c r="Y310" s="116">
        <v>0</v>
      </c>
      <c r="Z310" s="116">
        <v>0</v>
      </c>
      <c r="AA310" s="116">
        <v>0</v>
      </c>
      <c r="AB310" s="116">
        <v>0</v>
      </c>
      <c r="AC310" s="116">
        <v>0</v>
      </c>
      <c r="AD310" s="116">
        <v>48</v>
      </c>
      <c r="AE310" s="116">
        <v>29</v>
      </c>
      <c r="AF310" s="116">
        <v>374</v>
      </c>
      <c r="AG310" s="116">
        <v>0.8</v>
      </c>
      <c r="AH310" s="116">
        <v>19.3</v>
      </c>
      <c r="AI310" s="116">
        <v>0</v>
      </c>
      <c r="AJ310" s="116">
        <v>0</v>
      </c>
      <c r="AK310" s="116">
        <v>0</v>
      </c>
      <c r="AL310" s="116">
        <v>0.8</v>
      </c>
      <c r="AM310" s="116">
        <v>0</v>
      </c>
      <c r="AN310" s="120">
        <f t="shared" si="65"/>
        <v>42.2</v>
      </c>
      <c r="AO310" s="125">
        <f t="shared" si="66"/>
        <v>2.6375000000000002</v>
      </c>
    </row>
    <row r="311" spans="1:41" x14ac:dyDescent="0.2">
      <c r="A311" s="154" t="s">
        <v>287</v>
      </c>
      <c r="B311" s="50" t="s">
        <v>129</v>
      </c>
      <c r="C311" s="50" t="s">
        <v>19</v>
      </c>
      <c r="D311" s="50">
        <v>5</v>
      </c>
      <c r="E311" s="136"/>
      <c r="F311" s="52" t="s">
        <v>101</v>
      </c>
      <c r="G311" s="66">
        <v>343</v>
      </c>
      <c r="H311" s="88">
        <f t="shared" si="67"/>
        <v>0</v>
      </c>
      <c r="I311" s="66">
        <f t="shared" si="68"/>
        <v>343</v>
      </c>
      <c r="J311" s="66">
        <v>300</v>
      </c>
      <c r="K311" s="88">
        <f t="shared" si="69"/>
        <v>0</v>
      </c>
      <c r="L311" s="66">
        <v>300</v>
      </c>
      <c r="M311" s="66">
        <v>139</v>
      </c>
      <c r="N311" s="88">
        <f t="shared" si="70"/>
        <v>0</v>
      </c>
      <c r="O311" s="66">
        <v>139</v>
      </c>
      <c r="P311" s="153">
        <v>0.01</v>
      </c>
      <c r="Q311" s="141">
        <v>16</v>
      </c>
      <c r="R311" s="141"/>
      <c r="S311" s="116">
        <v>0</v>
      </c>
      <c r="T311" s="116">
        <v>0</v>
      </c>
      <c r="U311" s="116">
        <v>0</v>
      </c>
      <c r="V311" s="116">
        <v>0</v>
      </c>
      <c r="W311" s="116">
        <v>0</v>
      </c>
      <c r="X311" s="116">
        <v>0</v>
      </c>
      <c r="Y311" s="116">
        <v>0</v>
      </c>
      <c r="Z311" s="116">
        <v>79.3</v>
      </c>
      <c r="AA311" s="116">
        <v>318</v>
      </c>
      <c r="AB311" s="116">
        <v>1</v>
      </c>
      <c r="AC311" s="116">
        <v>16.399999999999999</v>
      </c>
      <c r="AD311" s="116">
        <v>16.399999999999999</v>
      </c>
      <c r="AE311" s="116">
        <v>13.3</v>
      </c>
      <c r="AF311" s="116">
        <v>114</v>
      </c>
      <c r="AG311" s="116">
        <v>0</v>
      </c>
      <c r="AH311" s="116">
        <v>7.2</v>
      </c>
      <c r="AI311" s="116">
        <v>0</v>
      </c>
      <c r="AJ311" s="116">
        <v>0</v>
      </c>
      <c r="AK311" s="116">
        <v>0</v>
      </c>
      <c r="AL311" s="116">
        <v>0</v>
      </c>
      <c r="AM311" s="116">
        <v>0</v>
      </c>
      <c r="AN311" s="120">
        <f t="shared" si="65"/>
        <v>49.199999999999996</v>
      </c>
      <c r="AO311" s="125">
        <f t="shared" si="66"/>
        <v>3.0749999999999997</v>
      </c>
    </row>
    <row r="312" spans="1:41" x14ac:dyDescent="0.2">
      <c r="A312" s="154" t="s">
        <v>300</v>
      </c>
      <c r="B312" s="50" t="s">
        <v>129</v>
      </c>
      <c r="C312" s="50" t="s">
        <v>11</v>
      </c>
      <c r="D312" s="50">
        <v>11</v>
      </c>
      <c r="E312" s="136"/>
      <c r="F312" s="52" t="s">
        <v>101</v>
      </c>
      <c r="G312" s="66">
        <v>347</v>
      </c>
      <c r="H312" s="88">
        <f t="shared" si="67"/>
        <v>0</v>
      </c>
      <c r="I312" s="66">
        <f t="shared" si="68"/>
        <v>347</v>
      </c>
      <c r="J312" s="66">
        <v>300</v>
      </c>
      <c r="K312" s="88">
        <f t="shared" si="69"/>
        <v>0</v>
      </c>
      <c r="L312" s="66">
        <v>300</v>
      </c>
      <c r="M312" s="66">
        <v>300</v>
      </c>
      <c r="N312" s="88">
        <f t="shared" si="70"/>
        <v>0</v>
      </c>
      <c r="O312" s="66">
        <v>300</v>
      </c>
      <c r="P312" s="153">
        <v>0.01</v>
      </c>
      <c r="Q312" s="141">
        <v>16</v>
      </c>
      <c r="R312" s="141"/>
      <c r="S312" s="116">
        <v>0</v>
      </c>
      <c r="T312" s="66">
        <v>0</v>
      </c>
      <c r="U312" s="66">
        <v>0</v>
      </c>
      <c r="V312" s="66">
        <v>0</v>
      </c>
      <c r="W312" s="66">
        <v>0</v>
      </c>
      <c r="X312" s="66">
        <v>0</v>
      </c>
      <c r="Y312" s="66">
        <v>0</v>
      </c>
      <c r="Z312" s="116">
        <v>32</v>
      </c>
      <c r="AA312" s="66">
        <v>141</v>
      </c>
      <c r="AB312" s="66">
        <v>0.8</v>
      </c>
      <c r="AC312" s="66">
        <v>5.3</v>
      </c>
      <c r="AD312" s="66">
        <v>16.100000000000001</v>
      </c>
      <c r="AE312" s="66">
        <v>12.9</v>
      </c>
      <c r="AF312" s="66">
        <v>125</v>
      </c>
      <c r="AG312" s="66">
        <v>0.4</v>
      </c>
      <c r="AH312" s="66">
        <v>7.9</v>
      </c>
      <c r="AI312" s="116">
        <v>0</v>
      </c>
      <c r="AJ312" s="66">
        <v>0</v>
      </c>
      <c r="AK312" s="118">
        <v>0</v>
      </c>
      <c r="AL312" s="66">
        <v>0</v>
      </c>
      <c r="AM312" s="119">
        <v>0</v>
      </c>
      <c r="AN312" s="120">
        <f t="shared" si="65"/>
        <v>33.799999999999997</v>
      </c>
      <c r="AO312" s="125">
        <f t="shared" si="66"/>
        <v>2.1124999999999998</v>
      </c>
    </row>
    <row r="313" spans="1:41" x14ac:dyDescent="0.2">
      <c r="A313" s="154" t="s">
        <v>573</v>
      </c>
      <c r="B313" s="50" t="s">
        <v>132</v>
      </c>
      <c r="C313" s="50" t="s">
        <v>441</v>
      </c>
      <c r="D313" s="50">
        <v>7</v>
      </c>
      <c r="E313" s="136"/>
      <c r="F313" s="52" t="s">
        <v>101</v>
      </c>
      <c r="G313" s="66">
        <v>348</v>
      </c>
      <c r="H313" s="88">
        <f t="shared" si="67"/>
        <v>0</v>
      </c>
      <c r="I313" s="66">
        <f t="shared" si="68"/>
        <v>348</v>
      </c>
      <c r="J313" s="66">
        <v>300</v>
      </c>
      <c r="K313" s="88">
        <f t="shared" si="69"/>
        <v>0</v>
      </c>
      <c r="L313" s="66">
        <v>300</v>
      </c>
      <c r="M313" s="66">
        <v>300</v>
      </c>
      <c r="N313" s="88">
        <f t="shared" si="70"/>
        <v>0</v>
      </c>
      <c r="O313" s="66">
        <v>300</v>
      </c>
      <c r="P313" s="153">
        <v>0</v>
      </c>
      <c r="Q313" s="141">
        <v>16</v>
      </c>
      <c r="R313" s="141"/>
      <c r="S313" s="116">
        <v>0</v>
      </c>
      <c r="T313" s="66">
        <v>0</v>
      </c>
      <c r="U313" s="66">
        <v>0</v>
      </c>
      <c r="V313" s="66">
        <v>0</v>
      </c>
      <c r="W313" s="66">
        <v>0</v>
      </c>
      <c r="X313" s="66">
        <v>0</v>
      </c>
      <c r="Y313" s="66">
        <v>0</v>
      </c>
      <c r="Z313" s="116">
        <v>3.3</v>
      </c>
      <c r="AA313" s="66">
        <v>17.3</v>
      </c>
      <c r="AB313" s="66">
        <v>0</v>
      </c>
      <c r="AC313" s="66">
        <v>0.8</v>
      </c>
      <c r="AD313" s="66">
        <v>32</v>
      </c>
      <c r="AE313" s="66">
        <v>17.3</v>
      </c>
      <c r="AF313" s="66">
        <v>292</v>
      </c>
      <c r="AG313" s="66">
        <v>2.5</v>
      </c>
      <c r="AH313" s="66">
        <v>11.5</v>
      </c>
      <c r="AI313" s="116">
        <v>0</v>
      </c>
      <c r="AJ313" s="66">
        <v>0</v>
      </c>
      <c r="AK313" s="118">
        <v>0</v>
      </c>
      <c r="AL313" s="66">
        <v>1.6</v>
      </c>
      <c r="AM313" s="119">
        <v>0.8</v>
      </c>
      <c r="AN313" s="120">
        <f t="shared" si="65"/>
        <v>44.33</v>
      </c>
      <c r="AO313" s="125">
        <f t="shared" si="66"/>
        <v>2.7706249999999999</v>
      </c>
    </row>
    <row r="314" spans="1:41" x14ac:dyDescent="0.2">
      <c r="A314" s="154" t="s">
        <v>385</v>
      </c>
      <c r="B314" s="50" t="s">
        <v>129</v>
      </c>
      <c r="C314" s="50" t="s">
        <v>447</v>
      </c>
      <c r="D314" s="50">
        <v>5</v>
      </c>
      <c r="E314" s="136"/>
      <c r="F314" s="52" t="s">
        <v>101</v>
      </c>
      <c r="G314" s="66">
        <v>350</v>
      </c>
      <c r="H314" s="88">
        <f t="shared" si="67"/>
        <v>0</v>
      </c>
      <c r="I314" s="66">
        <f t="shared" si="68"/>
        <v>350</v>
      </c>
      <c r="J314" s="66">
        <v>300</v>
      </c>
      <c r="K314" s="88">
        <f t="shared" si="69"/>
        <v>0</v>
      </c>
      <c r="L314" s="66">
        <v>300</v>
      </c>
      <c r="M314" s="66">
        <v>300</v>
      </c>
      <c r="N314" s="88">
        <f t="shared" si="70"/>
        <v>0</v>
      </c>
      <c r="O314" s="66">
        <v>300</v>
      </c>
      <c r="P314" s="153">
        <v>0</v>
      </c>
      <c r="Q314" s="141">
        <v>16</v>
      </c>
      <c r="R314" s="141"/>
      <c r="S314" s="116">
        <v>0</v>
      </c>
      <c r="T314" s="66">
        <v>0</v>
      </c>
      <c r="U314" s="66">
        <v>0</v>
      </c>
      <c r="V314" s="66">
        <v>0</v>
      </c>
      <c r="W314" s="66">
        <v>0</v>
      </c>
      <c r="X314" s="66">
        <v>0</v>
      </c>
      <c r="Y314" s="66">
        <v>0</v>
      </c>
      <c r="Z314" s="116">
        <v>16</v>
      </c>
      <c r="AA314" s="66">
        <v>59</v>
      </c>
      <c r="AB314" s="66">
        <v>0</v>
      </c>
      <c r="AC314" s="66">
        <v>2.6</v>
      </c>
      <c r="AD314" s="66">
        <v>30.2</v>
      </c>
      <c r="AE314" s="66">
        <v>23.6</v>
      </c>
      <c r="AF314" s="66">
        <v>245</v>
      </c>
      <c r="AG314" s="66">
        <v>1.3</v>
      </c>
      <c r="AH314" s="66">
        <v>11.8</v>
      </c>
      <c r="AI314" s="116">
        <v>0</v>
      </c>
      <c r="AJ314" s="66">
        <v>0</v>
      </c>
      <c r="AK314" s="118">
        <v>0</v>
      </c>
      <c r="AL314" s="66">
        <v>0</v>
      </c>
      <c r="AM314" s="119">
        <v>0</v>
      </c>
      <c r="AN314" s="120">
        <f t="shared" si="65"/>
        <v>38.200000000000003</v>
      </c>
      <c r="AO314" s="125">
        <f t="shared" si="66"/>
        <v>2.3875000000000002</v>
      </c>
    </row>
    <row r="315" spans="1:41" x14ac:dyDescent="0.2">
      <c r="A315" s="154" t="s">
        <v>388</v>
      </c>
      <c r="B315" s="50" t="s">
        <v>129</v>
      </c>
      <c r="C315" s="50" t="s">
        <v>12</v>
      </c>
      <c r="D315" s="50">
        <v>11</v>
      </c>
      <c r="E315" s="136" t="s">
        <v>599</v>
      </c>
      <c r="F315" s="52" t="s">
        <v>101</v>
      </c>
      <c r="G315" s="66">
        <v>351</v>
      </c>
      <c r="H315" s="88">
        <f t="shared" si="67"/>
        <v>0</v>
      </c>
      <c r="I315" s="66">
        <f t="shared" si="68"/>
        <v>351</v>
      </c>
      <c r="J315" s="66">
        <v>281</v>
      </c>
      <c r="K315" s="88">
        <f t="shared" si="69"/>
        <v>0</v>
      </c>
      <c r="L315" s="66">
        <v>281</v>
      </c>
      <c r="M315" s="66">
        <v>300</v>
      </c>
      <c r="N315" s="88">
        <f t="shared" si="70"/>
        <v>0</v>
      </c>
      <c r="O315" s="66">
        <v>300</v>
      </c>
      <c r="P315" s="153">
        <v>0.01</v>
      </c>
      <c r="Q315" s="141">
        <v>16</v>
      </c>
      <c r="R315" s="141"/>
      <c r="S315" s="116">
        <v>0</v>
      </c>
      <c r="T315" s="66">
        <v>0</v>
      </c>
      <c r="U315" s="66">
        <v>0</v>
      </c>
      <c r="V315" s="66">
        <v>0</v>
      </c>
      <c r="W315" s="66">
        <v>0</v>
      </c>
      <c r="X315" s="66">
        <v>0</v>
      </c>
      <c r="Y315" s="66">
        <v>0</v>
      </c>
      <c r="Z315" s="116">
        <v>75</v>
      </c>
      <c r="AA315" s="66">
        <v>292</v>
      </c>
      <c r="AB315" s="66">
        <v>1</v>
      </c>
      <c r="AC315" s="66">
        <v>14.6</v>
      </c>
      <c r="AD315" s="66">
        <v>14.6</v>
      </c>
      <c r="AE315" s="66">
        <v>11.7</v>
      </c>
      <c r="AF315" s="66">
        <v>87.5</v>
      </c>
      <c r="AG315" s="66">
        <v>0</v>
      </c>
      <c r="AH315" s="66">
        <v>5.8</v>
      </c>
      <c r="AI315" s="116">
        <v>0</v>
      </c>
      <c r="AJ315" s="66">
        <v>0</v>
      </c>
      <c r="AK315" s="118">
        <v>0</v>
      </c>
      <c r="AL315" s="66">
        <v>0</v>
      </c>
      <c r="AM315" s="119">
        <v>0</v>
      </c>
      <c r="AN315" s="120">
        <f t="shared" si="65"/>
        <v>43.95</v>
      </c>
      <c r="AO315" s="125">
        <f t="shared" si="66"/>
        <v>2.7468750000000002</v>
      </c>
    </row>
    <row r="316" spans="1:41" x14ac:dyDescent="0.2">
      <c r="A316" s="154" t="s">
        <v>574</v>
      </c>
      <c r="B316" s="50" t="s">
        <v>132</v>
      </c>
      <c r="C316" s="50" t="s">
        <v>15</v>
      </c>
      <c r="D316" s="50">
        <v>7</v>
      </c>
      <c r="E316" s="136" t="s">
        <v>439</v>
      </c>
      <c r="F316" s="52" t="s">
        <v>101</v>
      </c>
      <c r="G316" s="66">
        <v>354</v>
      </c>
      <c r="H316" s="88">
        <f t="shared" si="67"/>
        <v>0</v>
      </c>
      <c r="I316" s="66">
        <f t="shared" si="68"/>
        <v>354</v>
      </c>
      <c r="J316" s="66">
        <v>300</v>
      </c>
      <c r="K316" s="88">
        <f t="shared" si="69"/>
        <v>0</v>
      </c>
      <c r="L316" s="66">
        <v>300</v>
      </c>
      <c r="M316" s="66">
        <v>300</v>
      </c>
      <c r="N316" s="88">
        <f t="shared" si="70"/>
        <v>0</v>
      </c>
      <c r="O316" s="66">
        <v>300</v>
      </c>
      <c r="P316" s="153">
        <v>0</v>
      </c>
      <c r="Q316" s="141">
        <v>16</v>
      </c>
      <c r="R316" s="141"/>
      <c r="S316" s="116">
        <v>0</v>
      </c>
      <c r="T316" s="66">
        <v>0</v>
      </c>
      <c r="U316" s="66">
        <v>0</v>
      </c>
      <c r="V316" s="66">
        <v>0</v>
      </c>
      <c r="W316" s="66">
        <v>0</v>
      </c>
      <c r="X316" s="66">
        <v>0</v>
      </c>
      <c r="Y316" s="66">
        <v>0</v>
      </c>
      <c r="Z316" s="116">
        <v>0</v>
      </c>
      <c r="AA316" s="66">
        <v>0</v>
      </c>
      <c r="AB316" s="66">
        <v>0</v>
      </c>
      <c r="AC316" s="66">
        <v>0</v>
      </c>
      <c r="AD316" s="66">
        <v>32</v>
      </c>
      <c r="AE316" s="66">
        <v>18.7</v>
      </c>
      <c r="AF316" s="66">
        <v>256</v>
      </c>
      <c r="AG316" s="66">
        <v>1.1000000000000001</v>
      </c>
      <c r="AH316" s="66">
        <v>12.1</v>
      </c>
      <c r="AI316" s="116">
        <v>693</v>
      </c>
      <c r="AJ316" s="66">
        <v>1.1000000000000001</v>
      </c>
      <c r="AK316" s="118">
        <v>0</v>
      </c>
      <c r="AL316" s="66">
        <v>0</v>
      </c>
      <c r="AM316" s="119">
        <v>0</v>
      </c>
      <c r="AN316" s="120">
        <v>0</v>
      </c>
      <c r="AO316" s="125">
        <f t="shared" si="66"/>
        <v>0</v>
      </c>
    </row>
    <row r="317" spans="1:41" x14ac:dyDescent="0.2">
      <c r="A317" s="154" t="s">
        <v>575</v>
      </c>
      <c r="B317" s="50" t="s">
        <v>132</v>
      </c>
      <c r="C317" s="50" t="s">
        <v>15</v>
      </c>
      <c r="D317" s="50">
        <v>7</v>
      </c>
      <c r="E317" s="136"/>
      <c r="F317" s="52" t="s">
        <v>101</v>
      </c>
      <c r="G317" s="66">
        <v>359</v>
      </c>
      <c r="H317" s="88">
        <f t="shared" si="67"/>
        <v>0</v>
      </c>
      <c r="I317" s="66">
        <f t="shared" si="68"/>
        <v>359</v>
      </c>
      <c r="J317" s="66">
        <v>300</v>
      </c>
      <c r="K317" s="88">
        <f t="shared" si="69"/>
        <v>0</v>
      </c>
      <c r="L317" s="66">
        <v>300</v>
      </c>
      <c r="M317" s="66">
        <v>300</v>
      </c>
      <c r="N317" s="88">
        <f t="shared" si="70"/>
        <v>0</v>
      </c>
      <c r="O317" s="66">
        <v>300</v>
      </c>
      <c r="P317" s="153">
        <v>0.01</v>
      </c>
      <c r="Q317" s="141">
        <v>16</v>
      </c>
      <c r="R317" s="141"/>
      <c r="S317" s="116">
        <v>0</v>
      </c>
      <c r="T317" s="66">
        <v>0</v>
      </c>
      <c r="U317" s="66">
        <v>0</v>
      </c>
      <c r="V317" s="66">
        <v>0</v>
      </c>
      <c r="W317" s="66">
        <v>0</v>
      </c>
      <c r="X317" s="66">
        <v>0</v>
      </c>
      <c r="Y317" s="66">
        <v>0</v>
      </c>
      <c r="Z317" s="116">
        <v>0</v>
      </c>
      <c r="AA317" s="66">
        <v>0</v>
      </c>
      <c r="AB317" s="66">
        <v>0</v>
      </c>
      <c r="AC317" s="66">
        <v>0</v>
      </c>
      <c r="AD317" s="66">
        <v>32</v>
      </c>
      <c r="AE317" s="66">
        <v>19</v>
      </c>
      <c r="AF317" s="66">
        <v>243</v>
      </c>
      <c r="AG317" s="66">
        <v>2</v>
      </c>
      <c r="AH317" s="66">
        <v>13</v>
      </c>
      <c r="AI317" s="116">
        <v>0</v>
      </c>
      <c r="AJ317" s="66">
        <v>0</v>
      </c>
      <c r="AK317" s="118">
        <v>0</v>
      </c>
      <c r="AL317" s="66">
        <v>0</v>
      </c>
      <c r="AM317" s="119">
        <v>0</v>
      </c>
      <c r="AN317" s="120">
        <f t="shared" ref="AN317:AN356" si="71">IFERROR($S317*$S$2+$T317*$T$2+IF($U$2=0,0,$U317/$U$2)+$V317*$V$2+$W317*$W$2+$X317*$X$2+$Z317*$Z$2+IF($AA$2=0,0,$AA317/$AA$2)+$AB$2*$AB317+$AE317*$AE$2+IF($AF$2=0,0,$AF317/$AF$2)+$AG317*$AG$2+IF($AI$2=0,0,$AI317/$AI$2)+$AJ317*$AJ$2+$AK317*$AK$2+$AL317*$AL$2+$AM317*$AM$2,0)</f>
        <v>36.299999999999997</v>
      </c>
      <c r="AO317" s="125">
        <f t="shared" si="66"/>
        <v>2.2687499999999998</v>
      </c>
    </row>
    <row r="318" spans="1:41" x14ac:dyDescent="0.2">
      <c r="A318" s="154" t="s">
        <v>391</v>
      </c>
      <c r="B318" s="50" t="s">
        <v>132</v>
      </c>
      <c r="C318" s="50" t="s">
        <v>122</v>
      </c>
      <c r="D318" s="50">
        <v>12</v>
      </c>
      <c r="E318" s="136" t="s">
        <v>439</v>
      </c>
      <c r="F318" s="52" t="s">
        <v>101</v>
      </c>
      <c r="G318" s="66">
        <v>360</v>
      </c>
      <c r="H318" s="88">
        <f t="shared" si="67"/>
        <v>0</v>
      </c>
      <c r="I318" s="66">
        <f t="shared" si="68"/>
        <v>360</v>
      </c>
      <c r="J318" s="66">
        <v>300</v>
      </c>
      <c r="K318" s="88">
        <f t="shared" si="69"/>
        <v>0</v>
      </c>
      <c r="L318" s="66">
        <v>300</v>
      </c>
      <c r="M318" s="66">
        <v>300</v>
      </c>
      <c r="N318" s="88">
        <f t="shared" si="70"/>
        <v>0</v>
      </c>
      <c r="O318" s="66">
        <v>300</v>
      </c>
      <c r="P318" s="153">
        <v>0.02</v>
      </c>
      <c r="Q318" s="141">
        <v>16</v>
      </c>
      <c r="R318" s="141"/>
      <c r="S318" s="116">
        <v>0</v>
      </c>
      <c r="T318" s="66">
        <v>0</v>
      </c>
      <c r="U318" s="66">
        <v>0</v>
      </c>
      <c r="V318" s="66">
        <v>0</v>
      </c>
      <c r="W318" s="66">
        <v>0</v>
      </c>
      <c r="X318" s="66">
        <v>0</v>
      </c>
      <c r="Y318" s="66">
        <v>0</v>
      </c>
      <c r="Z318" s="116">
        <v>0</v>
      </c>
      <c r="AA318" s="66">
        <v>0</v>
      </c>
      <c r="AB318" s="66">
        <v>0</v>
      </c>
      <c r="AC318" s="66">
        <v>0</v>
      </c>
      <c r="AD318" s="66">
        <v>32</v>
      </c>
      <c r="AE318" s="66">
        <v>19.2</v>
      </c>
      <c r="AF318" s="66">
        <v>223</v>
      </c>
      <c r="AG318" s="66">
        <v>0.9</v>
      </c>
      <c r="AH318" s="66">
        <v>12.8</v>
      </c>
      <c r="AI318" s="116">
        <v>1573</v>
      </c>
      <c r="AJ318" s="66">
        <v>1.3</v>
      </c>
      <c r="AK318" s="118">
        <v>0</v>
      </c>
      <c r="AL318" s="66">
        <v>0</v>
      </c>
      <c r="AM318" s="119">
        <v>0</v>
      </c>
      <c r="AN318" s="120">
        <f t="shared" si="71"/>
        <v>35.5</v>
      </c>
      <c r="AO318" s="125">
        <f t="shared" si="66"/>
        <v>2.21875</v>
      </c>
    </row>
    <row r="319" spans="1:41" x14ac:dyDescent="0.2">
      <c r="A319" s="154" t="s">
        <v>389</v>
      </c>
      <c r="B319" s="50" t="s">
        <v>129</v>
      </c>
      <c r="C319" s="50" t="s">
        <v>444</v>
      </c>
      <c r="D319" s="50">
        <v>9</v>
      </c>
      <c r="E319" s="136" t="s">
        <v>439</v>
      </c>
      <c r="F319" s="52" t="s">
        <v>101</v>
      </c>
      <c r="G319" s="66">
        <v>361</v>
      </c>
      <c r="H319" s="88">
        <f t="shared" si="67"/>
        <v>0</v>
      </c>
      <c r="I319" s="66">
        <f t="shared" si="68"/>
        <v>361</v>
      </c>
      <c r="J319" s="66">
        <v>300</v>
      </c>
      <c r="K319" s="88">
        <f t="shared" si="69"/>
        <v>0</v>
      </c>
      <c r="L319" s="66">
        <v>300</v>
      </c>
      <c r="M319" s="66">
        <v>300</v>
      </c>
      <c r="N319" s="88">
        <f t="shared" si="70"/>
        <v>0</v>
      </c>
      <c r="O319" s="66">
        <v>300</v>
      </c>
      <c r="P319" s="153">
        <v>0</v>
      </c>
      <c r="Q319" s="141">
        <v>16</v>
      </c>
      <c r="R319" s="141"/>
      <c r="S319" s="116">
        <v>0</v>
      </c>
      <c r="T319" s="66">
        <v>0</v>
      </c>
      <c r="U319" s="66">
        <v>0</v>
      </c>
      <c r="V319" s="66">
        <v>0</v>
      </c>
      <c r="W319" s="66">
        <v>0</v>
      </c>
      <c r="X319" s="66">
        <v>0</v>
      </c>
      <c r="Y319" s="66">
        <v>0</v>
      </c>
      <c r="Z319" s="116">
        <v>64</v>
      </c>
      <c r="AA319" s="66">
        <v>269</v>
      </c>
      <c r="AB319" s="66">
        <v>2</v>
      </c>
      <c r="AC319" s="66">
        <v>13.1</v>
      </c>
      <c r="AD319" s="66">
        <v>6.1</v>
      </c>
      <c r="AE319" s="66">
        <v>5.0999999999999996</v>
      </c>
      <c r="AF319" s="66">
        <v>33.299999999999997</v>
      </c>
      <c r="AG319" s="66">
        <v>0</v>
      </c>
      <c r="AH319" s="66">
        <v>3</v>
      </c>
      <c r="AI319" s="116">
        <v>0</v>
      </c>
      <c r="AJ319" s="66">
        <v>0</v>
      </c>
      <c r="AK319" s="118">
        <v>0</v>
      </c>
      <c r="AL319" s="66">
        <v>0</v>
      </c>
      <c r="AM319" s="119">
        <v>0</v>
      </c>
      <c r="AN319" s="120">
        <f t="shared" si="71"/>
        <v>42.23</v>
      </c>
      <c r="AO319" s="125">
        <f t="shared" si="66"/>
        <v>2.6393749999999998</v>
      </c>
    </row>
    <row r="320" spans="1:41" x14ac:dyDescent="0.2">
      <c r="A320" s="154" t="s">
        <v>355</v>
      </c>
      <c r="B320" s="50" t="s">
        <v>132</v>
      </c>
      <c r="C320" s="50" t="s">
        <v>449</v>
      </c>
      <c r="D320" s="50">
        <v>10</v>
      </c>
      <c r="E320" s="136" t="s">
        <v>439</v>
      </c>
      <c r="F320" s="52" t="s">
        <v>101</v>
      </c>
      <c r="G320" s="66">
        <v>363</v>
      </c>
      <c r="H320" s="88">
        <f t="shared" si="67"/>
        <v>0</v>
      </c>
      <c r="I320" s="66">
        <f t="shared" si="68"/>
        <v>363</v>
      </c>
      <c r="J320" s="66">
        <v>300</v>
      </c>
      <c r="K320" s="88">
        <f t="shared" si="69"/>
        <v>0</v>
      </c>
      <c r="L320" s="66">
        <v>300</v>
      </c>
      <c r="M320" s="66">
        <v>300</v>
      </c>
      <c r="N320" s="88">
        <f t="shared" si="70"/>
        <v>0</v>
      </c>
      <c r="O320" s="66">
        <v>300</v>
      </c>
      <c r="P320" s="153">
        <v>0</v>
      </c>
      <c r="Q320" s="141">
        <v>16</v>
      </c>
      <c r="R320" s="141"/>
      <c r="S320" s="116">
        <v>0</v>
      </c>
      <c r="T320" s="66">
        <v>0</v>
      </c>
      <c r="U320" s="66">
        <v>0</v>
      </c>
      <c r="V320" s="66">
        <v>0</v>
      </c>
      <c r="W320" s="66">
        <v>0</v>
      </c>
      <c r="X320" s="66">
        <v>0</v>
      </c>
      <c r="Y320" s="66">
        <v>0</v>
      </c>
      <c r="Z320" s="116">
        <v>0</v>
      </c>
      <c r="AA320" s="66">
        <v>0</v>
      </c>
      <c r="AB320" s="66">
        <v>0</v>
      </c>
      <c r="AC320" s="66">
        <v>0</v>
      </c>
      <c r="AD320" s="66">
        <v>32</v>
      </c>
      <c r="AE320" s="66">
        <v>17.7</v>
      </c>
      <c r="AF320" s="66">
        <v>270</v>
      </c>
      <c r="AG320" s="66">
        <v>1.4</v>
      </c>
      <c r="AH320" s="66">
        <v>12.3</v>
      </c>
      <c r="AI320" s="116">
        <v>0</v>
      </c>
      <c r="AJ320" s="66">
        <v>0</v>
      </c>
      <c r="AK320" s="118">
        <v>0</v>
      </c>
      <c r="AL320" s="66">
        <v>0</v>
      </c>
      <c r="AM320" s="119">
        <v>0</v>
      </c>
      <c r="AN320" s="120">
        <f t="shared" si="71"/>
        <v>35.4</v>
      </c>
      <c r="AO320" s="125">
        <f t="shared" si="66"/>
        <v>2.2124999999999999</v>
      </c>
    </row>
    <row r="321" spans="1:41" x14ac:dyDescent="0.2">
      <c r="A321" s="154" t="s">
        <v>382</v>
      </c>
      <c r="B321" s="50" t="s">
        <v>129</v>
      </c>
      <c r="C321" s="50" t="s">
        <v>122</v>
      </c>
      <c r="D321" s="50">
        <v>12</v>
      </c>
      <c r="E321" s="136" t="s">
        <v>454</v>
      </c>
      <c r="F321" s="52"/>
      <c r="G321" s="66">
        <v>364</v>
      </c>
      <c r="H321" s="88"/>
      <c r="I321" s="66"/>
      <c r="J321" s="66">
        <v>300</v>
      </c>
      <c r="K321" s="88"/>
      <c r="L321" s="66">
        <v>300</v>
      </c>
      <c r="M321" s="66">
        <v>300</v>
      </c>
      <c r="N321" s="88"/>
      <c r="O321" s="66">
        <v>300</v>
      </c>
      <c r="P321" s="74">
        <v>0</v>
      </c>
      <c r="Q321" s="141">
        <v>16</v>
      </c>
      <c r="R321" s="141"/>
      <c r="S321" s="116">
        <v>0</v>
      </c>
      <c r="T321" s="66">
        <v>0</v>
      </c>
      <c r="U321" s="66">
        <v>0</v>
      </c>
      <c r="V321" s="66">
        <v>0</v>
      </c>
      <c r="W321" s="66">
        <v>0</v>
      </c>
      <c r="X321" s="66">
        <v>0</v>
      </c>
      <c r="Y321" s="66">
        <v>0</v>
      </c>
      <c r="Z321" s="116">
        <v>64</v>
      </c>
      <c r="AA321" s="66">
        <v>276</v>
      </c>
      <c r="AB321" s="66">
        <v>1.9</v>
      </c>
      <c r="AC321" s="66">
        <v>13.9</v>
      </c>
      <c r="AD321" s="66">
        <v>5.6</v>
      </c>
      <c r="AE321" s="66">
        <v>4.5999999999999996</v>
      </c>
      <c r="AF321" s="66">
        <v>21.3</v>
      </c>
      <c r="AG321" s="66">
        <v>0</v>
      </c>
      <c r="AH321" s="66">
        <v>2.8</v>
      </c>
      <c r="AI321" s="116">
        <v>0</v>
      </c>
      <c r="AJ321" s="66">
        <v>0</v>
      </c>
      <c r="AK321" s="118">
        <v>0</v>
      </c>
      <c r="AL321" s="66">
        <v>0</v>
      </c>
      <c r="AM321" s="119">
        <v>0</v>
      </c>
      <c r="AN321" s="120">
        <f t="shared" si="71"/>
        <v>41.13</v>
      </c>
      <c r="AO321" s="125">
        <f t="shared" si="66"/>
        <v>2.5706250000000002</v>
      </c>
    </row>
    <row r="322" spans="1:41" x14ac:dyDescent="0.2">
      <c r="A322" s="154" t="s">
        <v>576</v>
      </c>
      <c r="B322" s="50" t="s">
        <v>132</v>
      </c>
      <c r="C322" s="50" t="s">
        <v>448</v>
      </c>
      <c r="D322" s="50">
        <v>11</v>
      </c>
      <c r="E322" s="136"/>
      <c r="F322" s="52"/>
      <c r="G322" s="66">
        <v>367</v>
      </c>
      <c r="H322" s="88"/>
      <c r="I322" s="66"/>
      <c r="J322" s="66">
        <v>300</v>
      </c>
      <c r="K322" s="88"/>
      <c r="L322" s="66">
        <v>300</v>
      </c>
      <c r="M322" s="66">
        <v>300</v>
      </c>
      <c r="N322" s="88"/>
      <c r="O322" s="66">
        <v>300</v>
      </c>
      <c r="P322" s="74">
        <v>0.01</v>
      </c>
      <c r="Q322" s="141">
        <v>16</v>
      </c>
      <c r="R322" s="141"/>
      <c r="S322" s="116">
        <v>0</v>
      </c>
      <c r="T322" s="66">
        <v>0</v>
      </c>
      <c r="U322" s="66">
        <v>0</v>
      </c>
      <c r="V322" s="66">
        <v>0</v>
      </c>
      <c r="W322" s="66">
        <v>0</v>
      </c>
      <c r="X322" s="66">
        <v>0</v>
      </c>
      <c r="Y322" s="66">
        <v>0</v>
      </c>
      <c r="Z322" s="116">
        <v>3.1</v>
      </c>
      <c r="AA322" s="66">
        <v>17.899999999999999</v>
      </c>
      <c r="AB322" s="66">
        <v>0</v>
      </c>
      <c r="AC322" s="66">
        <v>1</v>
      </c>
      <c r="AD322" s="66">
        <v>32</v>
      </c>
      <c r="AE322" s="66">
        <v>16.899999999999999</v>
      </c>
      <c r="AF322" s="66">
        <v>260</v>
      </c>
      <c r="AG322" s="66">
        <v>1</v>
      </c>
      <c r="AH322" s="66">
        <v>11.2</v>
      </c>
      <c r="AI322" s="116">
        <v>1339</v>
      </c>
      <c r="AJ322" s="66">
        <v>0</v>
      </c>
      <c r="AK322" s="118">
        <v>0</v>
      </c>
      <c r="AL322" s="66">
        <v>0</v>
      </c>
      <c r="AM322" s="119">
        <v>0</v>
      </c>
      <c r="AN322" s="120">
        <f t="shared" si="71"/>
        <v>33.79</v>
      </c>
      <c r="AO322" s="125">
        <f t="shared" si="66"/>
        <v>2.1118749999999999</v>
      </c>
    </row>
    <row r="323" spans="1:41" x14ac:dyDescent="0.2">
      <c r="A323" s="154" t="s">
        <v>377</v>
      </c>
      <c r="B323" s="50" t="s">
        <v>132</v>
      </c>
      <c r="C323" s="50" t="s">
        <v>446</v>
      </c>
      <c r="D323" s="50">
        <v>10</v>
      </c>
      <c r="E323" s="136"/>
      <c r="F323" s="52"/>
      <c r="G323" s="66">
        <v>369</v>
      </c>
      <c r="H323" s="88"/>
      <c r="I323" s="66"/>
      <c r="J323" s="66">
        <v>300</v>
      </c>
      <c r="K323" s="88"/>
      <c r="L323" s="66">
        <v>300</v>
      </c>
      <c r="M323" s="66">
        <v>256</v>
      </c>
      <c r="N323" s="88"/>
      <c r="O323" s="66">
        <v>256</v>
      </c>
      <c r="P323" s="74">
        <v>0.01</v>
      </c>
      <c r="Q323" s="141">
        <v>16</v>
      </c>
      <c r="R323" s="141"/>
      <c r="S323" s="116">
        <v>0</v>
      </c>
      <c r="T323" s="66">
        <v>0</v>
      </c>
      <c r="U323" s="66">
        <v>0</v>
      </c>
      <c r="V323" s="66">
        <v>0</v>
      </c>
      <c r="W323" s="66">
        <v>0</v>
      </c>
      <c r="X323" s="66">
        <v>0</v>
      </c>
      <c r="Y323" s="66">
        <v>0</v>
      </c>
      <c r="Z323" s="116">
        <v>0</v>
      </c>
      <c r="AA323" s="66">
        <v>0</v>
      </c>
      <c r="AB323" s="66">
        <v>0</v>
      </c>
      <c r="AC323" s="66">
        <v>0</v>
      </c>
      <c r="AD323" s="66">
        <v>31.9</v>
      </c>
      <c r="AE323" s="66">
        <v>19.899999999999999</v>
      </c>
      <c r="AF323" s="66">
        <v>258</v>
      </c>
      <c r="AG323" s="66">
        <v>0.9</v>
      </c>
      <c r="AH323" s="66">
        <v>13</v>
      </c>
      <c r="AI323" s="116">
        <v>0</v>
      </c>
      <c r="AJ323" s="66">
        <v>0</v>
      </c>
      <c r="AK323" s="118">
        <v>0</v>
      </c>
      <c r="AL323" s="66">
        <v>0</v>
      </c>
      <c r="AM323" s="119">
        <v>0</v>
      </c>
      <c r="AN323" s="120">
        <f t="shared" si="71"/>
        <v>31.200000000000003</v>
      </c>
      <c r="AO323" s="125">
        <f t="shared" si="66"/>
        <v>1.9500000000000002</v>
      </c>
    </row>
    <row r="324" spans="1:41" x14ac:dyDescent="0.2">
      <c r="A324" s="154" t="s">
        <v>577</v>
      </c>
      <c r="B324" s="50" t="s">
        <v>132</v>
      </c>
      <c r="C324" s="50" t="s">
        <v>452</v>
      </c>
      <c r="D324" s="50">
        <v>10</v>
      </c>
      <c r="E324" s="136"/>
      <c r="F324" s="52"/>
      <c r="G324" s="66">
        <v>370</v>
      </c>
      <c r="H324" s="88"/>
      <c r="I324" s="66"/>
      <c r="J324" s="66">
        <v>300</v>
      </c>
      <c r="K324" s="88"/>
      <c r="L324" s="66">
        <v>300</v>
      </c>
      <c r="M324" s="66">
        <v>300</v>
      </c>
      <c r="N324" s="88"/>
      <c r="O324" s="66">
        <v>300</v>
      </c>
      <c r="P324" s="74">
        <v>0.01</v>
      </c>
      <c r="Q324" s="141">
        <v>16</v>
      </c>
      <c r="R324" s="141"/>
      <c r="S324" s="116">
        <v>0</v>
      </c>
      <c r="T324" s="66">
        <v>0</v>
      </c>
      <c r="U324" s="66">
        <v>0</v>
      </c>
      <c r="V324" s="66">
        <v>0</v>
      </c>
      <c r="W324" s="66">
        <v>0</v>
      </c>
      <c r="X324" s="66">
        <v>0</v>
      </c>
      <c r="Y324" s="66">
        <v>0</v>
      </c>
      <c r="Z324" s="116">
        <v>0</v>
      </c>
      <c r="AA324" s="66">
        <v>0</v>
      </c>
      <c r="AB324" s="66">
        <v>0</v>
      </c>
      <c r="AC324" s="66">
        <v>0</v>
      </c>
      <c r="AD324" s="66">
        <v>32</v>
      </c>
      <c r="AE324" s="66">
        <v>19.5</v>
      </c>
      <c r="AF324" s="66">
        <v>262</v>
      </c>
      <c r="AG324" s="66">
        <v>0.8</v>
      </c>
      <c r="AH324" s="66">
        <v>13</v>
      </c>
      <c r="AI324" s="116">
        <v>0</v>
      </c>
      <c r="AJ324" s="66">
        <v>0</v>
      </c>
      <c r="AK324" s="118">
        <v>0</v>
      </c>
      <c r="AL324" s="66">
        <v>0</v>
      </c>
      <c r="AM324" s="119">
        <v>0</v>
      </c>
      <c r="AN324" s="120">
        <f t="shared" si="71"/>
        <v>31</v>
      </c>
      <c r="AO324" s="125">
        <f t="shared" si="66"/>
        <v>1.9375</v>
      </c>
    </row>
    <row r="325" spans="1:41" x14ac:dyDescent="0.2">
      <c r="A325" s="154" t="s">
        <v>578</v>
      </c>
      <c r="B325" s="50" t="s">
        <v>132</v>
      </c>
      <c r="C325" s="50" t="s">
        <v>11</v>
      </c>
      <c r="D325" s="50">
        <v>11</v>
      </c>
      <c r="E325" s="136" t="s">
        <v>439</v>
      </c>
      <c r="F325" s="52"/>
      <c r="G325" s="66">
        <v>372</v>
      </c>
      <c r="H325" s="88"/>
      <c r="I325" s="66"/>
      <c r="J325" s="66">
        <v>300</v>
      </c>
      <c r="K325" s="88"/>
      <c r="L325" s="66">
        <v>300</v>
      </c>
      <c r="M325" s="66">
        <v>300</v>
      </c>
      <c r="N325" s="88"/>
      <c r="O325" s="66">
        <v>300</v>
      </c>
      <c r="P325" s="74">
        <v>0</v>
      </c>
      <c r="Q325" s="141">
        <v>16</v>
      </c>
      <c r="R325" s="141"/>
      <c r="S325" s="116">
        <v>0</v>
      </c>
      <c r="T325" s="66">
        <v>0</v>
      </c>
      <c r="U325" s="66">
        <v>0</v>
      </c>
      <c r="V325" s="66">
        <v>0</v>
      </c>
      <c r="W325" s="66">
        <v>0</v>
      </c>
      <c r="X325" s="66">
        <v>0</v>
      </c>
      <c r="Y325" s="66">
        <v>0</v>
      </c>
      <c r="Z325" s="116">
        <v>0</v>
      </c>
      <c r="AA325" s="66">
        <v>0</v>
      </c>
      <c r="AB325" s="66">
        <v>0</v>
      </c>
      <c r="AC325" s="66">
        <v>0</v>
      </c>
      <c r="AD325" s="66">
        <v>32</v>
      </c>
      <c r="AE325" s="66">
        <v>19</v>
      </c>
      <c r="AF325" s="66">
        <v>238</v>
      </c>
      <c r="AG325" s="66">
        <v>1.1000000000000001</v>
      </c>
      <c r="AH325" s="66">
        <v>12.3</v>
      </c>
      <c r="AI325" s="116">
        <v>0</v>
      </c>
      <c r="AJ325" s="66">
        <v>0</v>
      </c>
      <c r="AK325" s="118">
        <v>0</v>
      </c>
      <c r="AL325" s="66">
        <v>0</v>
      </c>
      <c r="AM325" s="119">
        <v>0</v>
      </c>
      <c r="AN325" s="120">
        <f t="shared" si="71"/>
        <v>30.400000000000002</v>
      </c>
      <c r="AO325" s="125">
        <f t="shared" si="66"/>
        <v>1.9000000000000001</v>
      </c>
    </row>
    <row r="326" spans="1:41" x14ac:dyDescent="0.2">
      <c r="A326" s="154" t="s">
        <v>579</v>
      </c>
      <c r="B326" s="50" t="s">
        <v>160</v>
      </c>
      <c r="C326" s="50" t="s">
        <v>435</v>
      </c>
      <c r="D326" s="50">
        <v>4</v>
      </c>
      <c r="E326" s="136"/>
      <c r="F326" s="52"/>
      <c r="G326" s="66">
        <v>373</v>
      </c>
      <c r="H326" s="88"/>
      <c r="I326" s="66"/>
      <c r="J326" s="66">
        <v>300</v>
      </c>
      <c r="K326" s="88"/>
      <c r="L326" s="66">
        <v>300</v>
      </c>
      <c r="M326" s="66">
        <v>300</v>
      </c>
      <c r="N326" s="88"/>
      <c r="O326" s="66">
        <v>300</v>
      </c>
      <c r="P326" s="74">
        <v>0.01</v>
      </c>
      <c r="Q326" s="141">
        <v>16</v>
      </c>
      <c r="R326" s="141"/>
      <c r="S326" s="116">
        <v>0</v>
      </c>
      <c r="T326" s="66">
        <v>0</v>
      </c>
      <c r="U326" s="66">
        <v>0</v>
      </c>
      <c r="V326" s="66">
        <v>0</v>
      </c>
      <c r="W326" s="66">
        <v>0</v>
      </c>
      <c r="X326" s="66">
        <v>0</v>
      </c>
      <c r="Y326" s="66">
        <v>0</v>
      </c>
      <c r="Z326" s="116">
        <v>0</v>
      </c>
      <c r="AA326" s="66">
        <v>0</v>
      </c>
      <c r="AB326" s="66">
        <v>0</v>
      </c>
      <c r="AC326" s="66">
        <v>0</v>
      </c>
      <c r="AD326" s="66">
        <v>32</v>
      </c>
      <c r="AE326" s="66">
        <v>21.5</v>
      </c>
      <c r="AF326" s="66">
        <v>208</v>
      </c>
      <c r="AG326" s="66">
        <v>1.3</v>
      </c>
      <c r="AH326" s="66">
        <v>14.8</v>
      </c>
      <c r="AI326" s="116">
        <v>0</v>
      </c>
      <c r="AJ326" s="66">
        <v>0</v>
      </c>
      <c r="AK326" s="118">
        <v>0</v>
      </c>
      <c r="AL326" s="66">
        <v>0</v>
      </c>
      <c r="AM326" s="119">
        <v>0</v>
      </c>
      <c r="AN326" s="120">
        <f t="shared" si="71"/>
        <v>28.6</v>
      </c>
      <c r="AO326" s="125">
        <f t="shared" si="66"/>
        <v>1.7875000000000001</v>
      </c>
    </row>
    <row r="327" spans="1:41" x14ac:dyDescent="0.2">
      <c r="A327" s="154" t="s">
        <v>580</v>
      </c>
      <c r="B327" s="50" t="s">
        <v>160</v>
      </c>
      <c r="C327" s="50" t="s">
        <v>442</v>
      </c>
      <c r="D327" s="50">
        <v>10</v>
      </c>
      <c r="E327" s="136" t="s">
        <v>439</v>
      </c>
      <c r="F327" s="52"/>
      <c r="G327" s="66">
        <v>374</v>
      </c>
      <c r="H327" s="88"/>
      <c r="I327" s="66"/>
      <c r="J327" s="66">
        <v>300</v>
      </c>
      <c r="K327" s="88"/>
      <c r="L327" s="66">
        <v>300</v>
      </c>
      <c r="M327" s="66">
        <v>300</v>
      </c>
      <c r="N327" s="88"/>
      <c r="O327" s="66">
        <v>300</v>
      </c>
      <c r="P327" s="74">
        <v>0</v>
      </c>
      <c r="Q327" s="141">
        <v>16</v>
      </c>
      <c r="R327" s="141"/>
      <c r="S327" s="116">
        <v>0</v>
      </c>
      <c r="T327" s="66">
        <v>0</v>
      </c>
      <c r="U327" s="66">
        <v>0</v>
      </c>
      <c r="V327" s="66">
        <v>0</v>
      </c>
      <c r="W327" s="66">
        <v>0</v>
      </c>
      <c r="X327" s="66">
        <v>0</v>
      </c>
      <c r="Y327" s="66">
        <v>0</v>
      </c>
      <c r="Z327" s="116">
        <v>0</v>
      </c>
      <c r="AA327" s="66">
        <v>0</v>
      </c>
      <c r="AB327" s="66">
        <v>0</v>
      </c>
      <c r="AC327" s="66">
        <v>0</v>
      </c>
      <c r="AD327" s="66">
        <v>32</v>
      </c>
      <c r="AE327" s="66">
        <v>21.7</v>
      </c>
      <c r="AF327" s="66">
        <v>230</v>
      </c>
      <c r="AG327" s="66">
        <v>0.9</v>
      </c>
      <c r="AH327" s="66">
        <v>15.1</v>
      </c>
      <c r="AI327" s="116">
        <v>0</v>
      </c>
      <c r="AJ327" s="66">
        <v>0</v>
      </c>
      <c r="AK327" s="118">
        <v>0</v>
      </c>
      <c r="AL327" s="66">
        <v>0</v>
      </c>
      <c r="AM327" s="119">
        <v>0</v>
      </c>
      <c r="AN327" s="120">
        <f t="shared" si="71"/>
        <v>28.4</v>
      </c>
      <c r="AO327" s="125">
        <f t="shared" si="66"/>
        <v>1.7749999999999999</v>
      </c>
    </row>
    <row r="328" spans="1:41" x14ac:dyDescent="0.2">
      <c r="A328" s="154" t="s">
        <v>378</v>
      </c>
      <c r="B328" s="50" t="s">
        <v>129</v>
      </c>
      <c r="C328" s="50" t="s">
        <v>452</v>
      </c>
      <c r="D328" s="50">
        <v>10</v>
      </c>
      <c r="E328" s="136" t="s">
        <v>454</v>
      </c>
      <c r="F328" s="52"/>
      <c r="G328" s="66">
        <v>376</v>
      </c>
      <c r="H328" s="88"/>
      <c r="I328" s="66"/>
      <c r="J328" s="66">
        <v>300</v>
      </c>
      <c r="K328" s="88"/>
      <c r="L328" s="66">
        <v>300</v>
      </c>
      <c r="M328" s="66">
        <v>228</v>
      </c>
      <c r="N328" s="88"/>
      <c r="O328" s="66">
        <v>228</v>
      </c>
      <c r="P328" s="74">
        <v>0.01</v>
      </c>
      <c r="Q328" s="141">
        <v>16</v>
      </c>
      <c r="R328" s="141"/>
      <c r="S328" s="116">
        <v>0</v>
      </c>
      <c r="T328" s="66">
        <v>0</v>
      </c>
      <c r="U328" s="66">
        <v>0</v>
      </c>
      <c r="V328" s="66">
        <v>0</v>
      </c>
      <c r="W328" s="66">
        <v>0</v>
      </c>
      <c r="X328" s="66">
        <v>0</v>
      </c>
      <c r="Y328" s="66">
        <v>0</v>
      </c>
      <c r="Z328" s="116">
        <v>48</v>
      </c>
      <c r="AA328" s="66">
        <v>201</v>
      </c>
      <c r="AB328" s="66">
        <v>0.9</v>
      </c>
      <c r="AC328" s="66">
        <v>10.4</v>
      </c>
      <c r="AD328" s="66">
        <v>16.399999999999999</v>
      </c>
      <c r="AE328" s="66">
        <v>13</v>
      </c>
      <c r="AF328" s="66">
        <v>76</v>
      </c>
      <c r="AG328" s="66">
        <v>0</v>
      </c>
      <c r="AH328" s="66">
        <v>6.9</v>
      </c>
      <c r="AI328" s="116">
        <v>0</v>
      </c>
      <c r="AJ328" s="66">
        <v>0</v>
      </c>
      <c r="AK328" s="118">
        <v>0</v>
      </c>
      <c r="AL328" s="66">
        <v>0</v>
      </c>
      <c r="AM328" s="119">
        <v>0</v>
      </c>
      <c r="AN328" s="120">
        <f t="shared" si="71"/>
        <v>33.1</v>
      </c>
      <c r="AO328" s="125">
        <f t="shared" si="66"/>
        <v>2.0687500000000001</v>
      </c>
    </row>
    <row r="329" spans="1:41" x14ac:dyDescent="0.2">
      <c r="A329" s="154" t="s">
        <v>581</v>
      </c>
      <c r="B329" s="50" t="s">
        <v>132</v>
      </c>
      <c r="C329" s="50" t="s">
        <v>15</v>
      </c>
      <c r="D329" s="50">
        <v>7</v>
      </c>
      <c r="E329" s="136" t="s">
        <v>454</v>
      </c>
      <c r="F329" s="52"/>
      <c r="G329" s="66">
        <v>378</v>
      </c>
      <c r="H329" s="88"/>
      <c r="I329" s="66"/>
      <c r="J329" s="66">
        <v>300</v>
      </c>
      <c r="K329" s="88"/>
      <c r="L329" s="66">
        <v>300</v>
      </c>
      <c r="M329" s="66">
        <v>300</v>
      </c>
      <c r="N329" s="88"/>
      <c r="O329" s="66">
        <v>300</v>
      </c>
      <c r="P329" s="74">
        <v>0.01</v>
      </c>
      <c r="Q329" s="141">
        <v>16</v>
      </c>
      <c r="R329" s="141"/>
      <c r="S329" s="116">
        <v>0</v>
      </c>
      <c r="T329" s="66">
        <v>0</v>
      </c>
      <c r="U329" s="66">
        <v>0</v>
      </c>
      <c r="V329" s="66">
        <v>0</v>
      </c>
      <c r="W329" s="66">
        <v>0</v>
      </c>
      <c r="X329" s="66">
        <v>0</v>
      </c>
      <c r="Y329" s="66">
        <v>0</v>
      </c>
      <c r="Z329" s="116">
        <v>0</v>
      </c>
      <c r="AA329" s="66">
        <v>0</v>
      </c>
      <c r="AB329" s="66">
        <v>0</v>
      </c>
      <c r="AC329" s="66">
        <v>0</v>
      </c>
      <c r="AD329" s="66">
        <v>32</v>
      </c>
      <c r="AE329" s="66">
        <v>19.399999999999999</v>
      </c>
      <c r="AF329" s="66">
        <v>242</v>
      </c>
      <c r="AG329" s="66">
        <v>0.8</v>
      </c>
      <c r="AH329" s="66">
        <v>12.7</v>
      </c>
      <c r="AI329" s="116">
        <v>0</v>
      </c>
      <c r="AJ329" s="66">
        <v>0</v>
      </c>
      <c r="AK329" s="118">
        <v>0</v>
      </c>
      <c r="AL329" s="66">
        <v>0</v>
      </c>
      <c r="AM329" s="119">
        <v>0</v>
      </c>
      <c r="AN329" s="120">
        <f t="shared" si="71"/>
        <v>29</v>
      </c>
      <c r="AO329" s="125">
        <f t="shared" si="66"/>
        <v>1.8125</v>
      </c>
    </row>
    <row r="330" spans="1:41" x14ac:dyDescent="0.2">
      <c r="A330" s="154" t="s">
        <v>347</v>
      </c>
      <c r="B330" s="50" t="s">
        <v>129</v>
      </c>
      <c r="C330" s="50" t="s">
        <v>16</v>
      </c>
      <c r="D330" s="50">
        <v>12</v>
      </c>
      <c r="E330" s="136"/>
      <c r="F330" s="52"/>
      <c r="G330" s="66">
        <v>379</v>
      </c>
      <c r="H330" s="88"/>
      <c r="I330" s="66"/>
      <c r="J330" s="66">
        <v>300</v>
      </c>
      <c r="K330" s="88"/>
      <c r="L330" s="66">
        <v>300</v>
      </c>
      <c r="M330" s="66">
        <v>300</v>
      </c>
      <c r="N330" s="88"/>
      <c r="O330" s="66">
        <v>300</v>
      </c>
      <c r="P330" s="74">
        <v>0</v>
      </c>
      <c r="Q330" s="141">
        <v>16</v>
      </c>
      <c r="R330" s="141"/>
      <c r="S330" s="116">
        <v>0</v>
      </c>
      <c r="T330" s="66">
        <v>0</v>
      </c>
      <c r="U330" s="66">
        <v>0</v>
      </c>
      <c r="V330" s="66">
        <v>0</v>
      </c>
      <c r="W330" s="66">
        <v>0</v>
      </c>
      <c r="X330" s="66">
        <v>0</v>
      </c>
      <c r="Y330" s="66">
        <v>0</v>
      </c>
      <c r="Z330" s="116">
        <v>64</v>
      </c>
      <c r="AA330" s="66">
        <v>253</v>
      </c>
      <c r="AB330" s="66">
        <v>1.1000000000000001</v>
      </c>
      <c r="AC330" s="66">
        <v>12.6</v>
      </c>
      <c r="AD330" s="66">
        <v>6.9</v>
      </c>
      <c r="AE330" s="66">
        <v>5.7</v>
      </c>
      <c r="AF330" s="66">
        <v>36.6</v>
      </c>
      <c r="AG330" s="66">
        <v>0</v>
      </c>
      <c r="AH330" s="66">
        <v>3.4</v>
      </c>
      <c r="AI330" s="116">
        <v>0</v>
      </c>
      <c r="AJ330" s="66">
        <v>0</v>
      </c>
      <c r="AK330" s="118">
        <v>0</v>
      </c>
      <c r="AL330" s="66">
        <v>0</v>
      </c>
      <c r="AM330" s="119">
        <v>0</v>
      </c>
      <c r="AN330" s="120">
        <f t="shared" si="71"/>
        <v>35.56</v>
      </c>
      <c r="AO330" s="125">
        <f t="shared" ref="AO330:AO356" si="72">IFERROR($AN330/$Q330,"-")</f>
        <v>2.2225000000000001</v>
      </c>
    </row>
    <row r="331" spans="1:41" x14ac:dyDescent="0.2">
      <c r="A331" s="154" t="s">
        <v>253</v>
      </c>
      <c r="B331" s="50" t="s">
        <v>160</v>
      </c>
      <c r="C331" s="50" t="s">
        <v>14</v>
      </c>
      <c r="D331" s="50">
        <v>6</v>
      </c>
      <c r="E331" s="136"/>
      <c r="F331" s="52"/>
      <c r="G331" s="66">
        <v>380</v>
      </c>
      <c r="H331" s="88"/>
      <c r="I331" s="66"/>
      <c r="J331" s="66">
        <v>300</v>
      </c>
      <c r="K331" s="88"/>
      <c r="L331" s="66">
        <v>300</v>
      </c>
      <c r="M331" s="66">
        <v>300</v>
      </c>
      <c r="N331" s="88"/>
      <c r="O331" s="66">
        <v>300</v>
      </c>
      <c r="P331" s="74">
        <v>0</v>
      </c>
      <c r="Q331" s="141">
        <v>16</v>
      </c>
      <c r="R331" s="141"/>
      <c r="S331" s="116">
        <v>0</v>
      </c>
      <c r="T331" s="66">
        <v>0</v>
      </c>
      <c r="U331" s="66">
        <v>0</v>
      </c>
      <c r="V331" s="66">
        <v>0</v>
      </c>
      <c r="W331" s="66">
        <v>0</v>
      </c>
      <c r="X331" s="66">
        <v>0</v>
      </c>
      <c r="Y331" s="66">
        <v>0</v>
      </c>
      <c r="Z331" s="116">
        <v>0</v>
      </c>
      <c r="AA331" s="66">
        <v>0</v>
      </c>
      <c r="AB331" s="66">
        <v>0</v>
      </c>
      <c r="AC331" s="66">
        <v>0</v>
      </c>
      <c r="AD331" s="66">
        <v>32</v>
      </c>
      <c r="AE331" s="66">
        <v>22.4</v>
      </c>
      <c r="AF331" s="66">
        <v>218</v>
      </c>
      <c r="AG331" s="66">
        <v>0.9</v>
      </c>
      <c r="AH331" s="66">
        <v>15.9</v>
      </c>
      <c r="AI331" s="116">
        <v>0</v>
      </c>
      <c r="AJ331" s="66">
        <v>0</v>
      </c>
      <c r="AK331" s="118">
        <v>0</v>
      </c>
      <c r="AL331" s="66">
        <v>0</v>
      </c>
      <c r="AM331" s="119">
        <v>0</v>
      </c>
      <c r="AN331" s="120">
        <f t="shared" si="71"/>
        <v>27.200000000000003</v>
      </c>
      <c r="AO331" s="125">
        <f t="shared" si="72"/>
        <v>1.7000000000000002</v>
      </c>
    </row>
    <row r="332" spans="1:41" x14ac:dyDescent="0.2">
      <c r="A332" s="154" t="s">
        <v>582</v>
      </c>
      <c r="B332" s="50" t="s">
        <v>132</v>
      </c>
      <c r="C332" s="50" t="s">
        <v>431</v>
      </c>
      <c r="D332" s="50">
        <v>7</v>
      </c>
      <c r="E332" s="136" t="s">
        <v>439</v>
      </c>
      <c r="F332" s="52"/>
      <c r="G332" s="66">
        <v>382</v>
      </c>
      <c r="H332" s="88"/>
      <c r="I332" s="66"/>
      <c r="J332" s="66">
        <v>300</v>
      </c>
      <c r="K332" s="88"/>
      <c r="L332" s="66">
        <v>300</v>
      </c>
      <c r="M332" s="66">
        <v>300</v>
      </c>
      <c r="N332" s="88"/>
      <c r="O332" s="66">
        <v>300</v>
      </c>
      <c r="P332" s="74">
        <v>0</v>
      </c>
      <c r="Q332" s="141">
        <v>16</v>
      </c>
      <c r="R332" s="141"/>
      <c r="S332" s="116">
        <v>0</v>
      </c>
      <c r="T332" s="66">
        <v>0</v>
      </c>
      <c r="U332" s="66">
        <v>0</v>
      </c>
      <c r="V332" s="66">
        <v>0</v>
      </c>
      <c r="W332" s="66">
        <v>0</v>
      </c>
      <c r="X332" s="66">
        <v>0</v>
      </c>
      <c r="Y332" s="66">
        <v>0</v>
      </c>
      <c r="Z332" s="116">
        <v>0</v>
      </c>
      <c r="AA332" s="66">
        <v>0</v>
      </c>
      <c r="AB332" s="66">
        <v>0</v>
      </c>
      <c r="AC332" s="66">
        <v>0</v>
      </c>
      <c r="AD332" s="66">
        <v>32</v>
      </c>
      <c r="AE332" s="66">
        <v>18.3</v>
      </c>
      <c r="AF332" s="66">
        <v>215</v>
      </c>
      <c r="AG332" s="66">
        <v>1.2</v>
      </c>
      <c r="AH332" s="66">
        <v>12.2</v>
      </c>
      <c r="AI332" s="116">
        <v>0</v>
      </c>
      <c r="AJ332" s="66">
        <v>0</v>
      </c>
      <c r="AK332" s="118">
        <v>0</v>
      </c>
      <c r="AL332" s="66">
        <v>0</v>
      </c>
      <c r="AM332" s="119">
        <v>0</v>
      </c>
      <c r="AN332" s="120">
        <f t="shared" si="71"/>
        <v>28.7</v>
      </c>
      <c r="AO332" s="125">
        <f t="shared" si="72"/>
        <v>1.79375</v>
      </c>
    </row>
    <row r="333" spans="1:41" x14ac:dyDescent="0.2">
      <c r="A333" s="154" t="s">
        <v>583</v>
      </c>
      <c r="B333" s="50" t="s">
        <v>132</v>
      </c>
      <c r="C333" s="50" t="s">
        <v>15</v>
      </c>
      <c r="D333" s="50">
        <v>7</v>
      </c>
      <c r="E333" s="136"/>
      <c r="F333" s="52"/>
      <c r="G333" s="66">
        <v>383</v>
      </c>
      <c r="H333" s="88"/>
      <c r="I333" s="66"/>
      <c r="J333" s="66">
        <v>300</v>
      </c>
      <c r="K333" s="88"/>
      <c r="L333" s="66">
        <v>300</v>
      </c>
      <c r="M333" s="66">
        <v>300</v>
      </c>
      <c r="N333" s="88"/>
      <c r="O333" s="66">
        <v>300</v>
      </c>
      <c r="P333" s="74">
        <v>0.01</v>
      </c>
      <c r="Q333" s="141">
        <v>16</v>
      </c>
      <c r="R333" s="141"/>
      <c r="S333" s="116">
        <v>0</v>
      </c>
      <c r="T333" s="66">
        <v>0</v>
      </c>
      <c r="U333" s="66">
        <v>0</v>
      </c>
      <c r="V333" s="66">
        <v>0</v>
      </c>
      <c r="W333" s="66">
        <v>0</v>
      </c>
      <c r="X333" s="66">
        <v>0</v>
      </c>
      <c r="Y333" s="66">
        <v>0</v>
      </c>
      <c r="Z333" s="116">
        <v>0</v>
      </c>
      <c r="AA333" s="66">
        <v>0</v>
      </c>
      <c r="AB333" s="66">
        <v>0</v>
      </c>
      <c r="AC333" s="66">
        <v>0</v>
      </c>
      <c r="AD333" s="66">
        <v>32</v>
      </c>
      <c r="AE333" s="66">
        <v>18.100000000000001</v>
      </c>
      <c r="AF333" s="66">
        <v>224</v>
      </c>
      <c r="AG333" s="66">
        <v>1.1000000000000001</v>
      </c>
      <c r="AH333" s="66">
        <v>11.7</v>
      </c>
      <c r="AI333" s="116">
        <v>0</v>
      </c>
      <c r="AJ333" s="66">
        <v>0</v>
      </c>
      <c r="AK333" s="118">
        <v>0</v>
      </c>
      <c r="AL333" s="66">
        <v>0</v>
      </c>
      <c r="AM333" s="119">
        <v>0</v>
      </c>
      <c r="AN333" s="120">
        <f t="shared" si="71"/>
        <v>29</v>
      </c>
      <c r="AO333" s="125">
        <f t="shared" si="72"/>
        <v>1.8125</v>
      </c>
    </row>
    <row r="334" spans="1:41" x14ac:dyDescent="0.2">
      <c r="A334" s="154" t="s">
        <v>360</v>
      </c>
      <c r="B334" s="50" t="s">
        <v>132</v>
      </c>
      <c r="C334" s="50" t="s">
        <v>432</v>
      </c>
      <c r="D334" s="50">
        <v>4</v>
      </c>
      <c r="E334" s="136"/>
      <c r="F334" s="52"/>
      <c r="G334" s="66">
        <v>384</v>
      </c>
      <c r="H334" s="88"/>
      <c r="I334" s="66"/>
      <c r="J334" s="66">
        <v>300</v>
      </c>
      <c r="K334" s="88"/>
      <c r="L334" s="66">
        <v>300</v>
      </c>
      <c r="M334" s="66">
        <v>300</v>
      </c>
      <c r="N334" s="88"/>
      <c r="O334" s="66">
        <v>300</v>
      </c>
      <c r="P334" s="74">
        <v>0</v>
      </c>
      <c r="Q334" s="141">
        <v>16</v>
      </c>
      <c r="R334" s="141"/>
      <c r="S334" s="116">
        <v>0</v>
      </c>
      <c r="T334" s="66">
        <v>0</v>
      </c>
      <c r="U334" s="66">
        <v>0</v>
      </c>
      <c r="V334" s="66">
        <v>0</v>
      </c>
      <c r="W334" s="66">
        <v>0</v>
      </c>
      <c r="X334" s="66">
        <v>0</v>
      </c>
      <c r="Y334" s="66">
        <v>0</v>
      </c>
      <c r="Z334" s="116">
        <v>0</v>
      </c>
      <c r="AA334" s="66">
        <v>0</v>
      </c>
      <c r="AB334" s="66">
        <v>0</v>
      </c>
      <c r="AC334" s="66">
        <v>0</v>
      </c>
      <c r="AD334" s="66">
        <v>32</v>
      </c>
      <c r="AE334" s="66">
        <v>16.2</v>
      </c>
      <c r="AF334" s="66">
        <v>221</v>
      </c>
      <c r="AG334" s="66">
        <v>1.3</v>
      </c>
      <c r="AH334" s="66">
        <v>11.2</v>
      </c>
      <c r="AI334" s="116">
        <v>0</v>
      </c>
      <c r="AJ334" s="66">
        <v>0</v>
      </c>
      <c r="AK334" s="118">
        <v>0</v>
      </c>
      <c r="AL334" s="66">
        <v>0</v>
      </c>
      <c r="AM334" s="119">
        <v>0</v>
      </c>
      <c r="AN334" s="120">
        <f t="shared" si="71"/>
        <v>29.900000000000002</v>
      </c>
      <c r="AO334" s="125">
        <f t="shared" si="72"/>
        <v>1.8687500000000001</v>
      </c>
    </row>
    <row r="335" spans="1:41" x14ac:dyDescent="0.2">
      <c r="A335" s="154" t="s">
        <v>584</v>
      </c>
      <c r="B335" s="50" t="s">
        <v>132</v>
      </c>
      <c r="C335" s="50" t="s">
        <v>440</v>
      </c>
      <c r="D335" s="50">
        <v>9</v>
      </c>
      <c r="E335" s="136" t="s">
        <v>454</v>
      </c>
      <c r="F335" s="52"/>
      <c r="G335" s="66">
        <v>386</v>
      </c>
      <c r="H335" s="88"/>
      <c r="I335" s="66"/>
      <c r="J335" s="66">
        <v>300</v>
      </c>
      <c r="K335" s="88"/>
      <c r="L335" s="66">
        <v>300</v>
      </c>
      <c r="M335" s="66">
        <v>300</v>
      </c>
      <c r="N335" s="88"/>
      <c r="O335" s="66">
        <v>300</v>
      </c>
      <c r="P335" s="74">
        <v>0</v>
      </c>
      <c r="Q335" s="141">
        <v>16</v>
      </c>
      <c r="R335" s="141"/>
      <c r="S335" s="116">
        <v>0</v>
      </c>
      <c r="T335" s="66">
        <v>0</v>
      </c>
      <c r="U335" s="66">
        <v>0</v>
      </c>
      <c r="V335" s="66">
        <v>0</v>
      </c>
      <c r="W335" s="66">
        <v>0</v>
      </c>
      <c r="X335" s="66">
        <v>0</v>
      </c>
      <c r="Y335" s="66">
        <v>0</v>
      </c>
      <c r="Z335" s="116">
        <v>0</v>
      </c>
      <c r="AA335" s="66">
        <v>0</v>
      </c>
      <c r="AB335" s="66">
        <v>0</v>
      </c>
      <c r="AC335" s="66">
        <v>0</v>
      </c>
      <c r="AD335" s="66">
        <v>32</v>
      </c>
      <c r="AE335" s="66">
        <v>16.899999999999999</v>
      </c>
      <c r="AF335" s="66">
        <v>222</v>
      </c>
      <c r="AG335" s="66">
        <v>1.1000000000000001</v>
      </c>
      <c r="AH335" s="66">
        <v>11.6</v>
      </c>
      <c r="AI335" s="116">
        <v>0</v>
      </c>
      <c r="AJ335" s="66">
        <v>0</v>
      </c>
      <c r="AK335" s="118">
        <v>0</v>
      </c>
      <c r="AL335" s="66">
        <v>0</v>
      </c>
      <c r="AM335" s="119">
        <v>0</v>
      </c>
      <c r="AN335" s="120">
        <f t="shared" si="71"/>
        <v>28.8</v>
      </c>
      <c r="AO335" s="125">
        <f t="shared" si="72"/>
        <v>1.8</v>
      </c>
    </row>
    <row r="336" spans="1:41" x14ac:dyDescent="0.2">
      <c r="A336" s="154" t="s">
        <v>585</v>
      </c>
      <c r="B336" s="50" t="s">
        <v>132</v>
      </c>
      <c r="C336" s="50" t="s">
        <v>451</v>
      </c>
      <c r="D336" s="50">
        <v>11</v>
      </c>
      <c r="E336" s="136"/>
      <c r="F336" s="52"/>
      <c r="G336" s="66">
        <v>389</v>
      </c>
      <c r="H336" s="88"/>
      <c r="I336" s="66"/>
      <c r="J336" s="66">
        <v>300</v>
      </c>
      <c r="K336" s="88"/>
      <c r="L336" s="66">
        <v>300</v>
      </c>
      <c r="M336" s="66">
        <v>300</v>
      </c>
      <c r="N336" s="88"/>
      <c r="O336" s="66">
        <v>300</v>
      </c>
      <c r="P336" s="74">
        <v>0</v>
      </c>
      <c r="Q336" s="141">
        <v>16</v>
      </c>
      <c r="R336" s="141"/>
      <c r="S336" s="116">
        <v>0</v>
      </c>
      <c r="T336" s="66">
        <v>0</v>
      </c>
      <c r="U336" s="66">
        <v>0</v>
      </c>
      <c r="V336" s="66">
        <v>0</v>
      </c>
      <c r="W336" s="66">
        <v>0</v>
      </c>
      <c r="X336" s="66">
        <v>0</v>
      </c>
      <c r="Y336" s="66">
        <v>0</v>
      </c>
      <c r="Z336" s="116">
        <v>0</v>
      </c>
      <c r="AA336" s="66">
        <v>0</v>
      </c>
      <c r="AB336" s="66">
        <v>0</v>
      </c>
      <c r="AC336" s="66">
        <v>0</v>
      </c>
      <c r="AD336" s="66">
        <v>38.4</v>
      </c>
      <c r="AE336" s="66">
        <v>19.899999999999999</v>
      </c>
      <c r="AF336" s="66">
        <v>263</v>
      </c>
      <c r="AG336" s="66">
        <v>0</v>
      </c>
      <c r="AH336" s="66">
        <v>12.8</v>
      </c>
      <c r="AI336" s="116">
        <v>0</v>
      </c>
      <c r="AJ336" s="66">
        <v>0</v>
      </c>
      <c r="AK336" s="118">
        <v>0</v>
      </c>
      <c r="AL336" s="66">
        <v>0</v>
      </c>
      <c r="AM336" s="119">
        <v>0</v>
      </c>
      <c r="AN336" s="120">
        <f t="shared" si="71"/>
        <v>26.3</v>
      </c>
      <c r="AO336" s="125">
        <f t="shared" si="72"/>
        <v>1.64375</v>
      </c>
    </row>
    <row r="337" spans="1:41" x14ac:dyDescent="0.2">
      <c r="A337" s="154" t="s">
        <v>586</v>
      </c>
      <c r="B337" s="50" t="s">
        <v>132</v>
      </c>
      <c r="C337" s="50" t="s">
        <v>446</v>
      </c>
      <c r="D337" s="50">
        <v>10</v>
      </c>
      <c r="E337" s="136"/>
      <c r="F337" s="52"/>
      <c r="G337" s="66">
        <v>390</v>
      </c>
      <c r="H337" s="88"/>
      <c r="I337" s="66"/>
      <c r="J337" s="66">
        <v>300</v>
      </c>
      <c r="K337" s="88"/>
      <c r="L337" s="66">
        <v>300</v>
      </c>
      <c r="M337" s="66">
        <v>300</v>
      </c>
      <c r="N337" s="88"/>
      <c r="O337" s="66">
        <v>300</v>
      </c>
      <c r="P337" s="74">
        <v>0</v>
      </c>
      <c r="Q337" s="141">
        <v>16</v>
      </c>
      <c r="R337" s="141"/>
      <c r="S337" s="116">
        <v>0</v>
      </c>
      <c r="T337" s="66">
        <v>0</v>
      </c>
      <c r="U337" s="66">
        <v>0</v>
      </c>
      <c r="V337" s="66">
        <v>0</v>
      </c>
      <c r="W337" s="66">
        <v>0</v>
      </c>
      <c r="X337" s="66">
        <v>0</v>
      </c>
      <c r="Y337" s="66">
        <v>0</v>
      </c>
      <c r="Z337" s="116">
        <v>0</v>
      </c>
      <c r="AA337" s="66">
        <v>0</v>
      </c>
      <c r="AB337" s="66">
        <v>0</v>
      </c>
      <c r="AC337" s="66">
        <v>0</v>
      </c>
      <c r="AD337" s="66">
        <v>30.5</v>
      </c>
      <c r="AE337" s="66">
        <v>15.7</v>
      </c>
      <c r="AF337" s="66">
        <v>212</v>
      </c>
      <c r="AG337" s="66">
        <v>1.2</v>
      </c>
      <c r="AH337" s="66">
        <v>10.9</v>
      </c>
      <c r="AI337" s="116">
        <v>0</v>
      </c>
      <c r="AJ337" s="66">
        <v>0</v>
      </c>
      <c r="AK337" s="118">
        <v>0</v>
      </c>
      <c r="AL337" s="66">
        <v>0</v>
      </c>
      <c r="AM337" s="119">
        <v>0</v>
      </c>
      <c r="AN337" s="120">
        <f t="shared" si="71"/>
        <v>28.4</v>
      </c>
      <c r="AO337" s="125">
        <f t="shared" si="72"/>
        <v>1.7749999999999999</v>
      </c>
    </row>
    <row r="338" spans="1:41" x14ac:dyDescent="0.2">
      <c r="A338" s="154" t="s">
        <v>314</v>
      </c>
      <c r="B338" s="50" t="s">
        <v>132</v>
      </c>
      <c r="C338" s="50" t="s">
        <v>444</v>
      </c>
      <c r="D338" s="50">
        <v>9</v>
      </c>
      <c r="E338" s="136" t="s">
        <v>439</v>
      </c>
      <c r="F338" s="52"/>
      <c r="G338" s="66">
        <v>391</v>
      </c>
      <c r="H338" s="88"/>
      <c r="I338" s="66"/>
      <c r="J338" s="66">
        <v>300</v>
      </c>
      <c r="K338" s="88"/>
      <c r="L338" s="66">
        <v>300</v>
      </c>
      <c r="M338" s="66">
        <v>287</v>
      </c>
      <c r="N338" s="88"/>
      <c r="O338" s="66">
        <v>287</v>
      </c>
      <c r="P338" s="74">
        <v>0</v>
      </c>
      <c r="Q338" s="141">
        <v>16</v>
      </c>
      <c r="R338" s="141"/>
      <c r="S338" s="116">
        <v>0</v>
      </c>
      <c r="T338" s="66">
        <v>0</v>
      </c>
      <c r="U338" s="66">
        <v>0</v>
      </c>
      <c r="V338" s="66">
        <v>0</v>
      </c>
      <c r="W338" s="66">
        <v>0</v>
      </c>
      <c r="X338" s="66">
        <v>0</v>
      </c>
      <c r="Y338" s="66">
        <v>0</v>
      </c>
      <c r="Z338" s="116">
        <v>0</v>
      </c>
      <c r="AA338" s="66">
        <v>0</v>
      </c>
      <c r="AB338" s="66">
        <v>0</v>
      </c>
      <c r="AC338" s="66">
        <v>0</v>
      </c>
      <c r="AD338" s="66">
        <v>32</v>
      </c>
      <c r="AE338" s="66">
        <v>20.399999999999999</v>
      </c>
      <c r="AF338" s="66">
        <v>207</v>
      </c>
      <c r="AG338" s="66">
        <v>0.9</v>
      </c>
      <c r="AH338" s="66">
        <v>13.3</v>
      </c>
      <c r="AI338" s="116">
        <v>0</v>
      </c>
      <c r="AJ338" s="66">
        <v>0</v>
      </c>
      <c r="AK338" s="118">
        <v>0</v>
      </c>
      <c r="AL338" s="66">
        <v>0</v>
      </c>
      <c r="AM338" s="119">
        <v>0</v>
      </c>
      <c r="AN338" s="120">
        <f t="shared" si="71"/>
        <v>26.1</v>
      </c>
      <c r="AO338" s="125">
        <f t="shared" si="72"/>
        <v>1.6312500000000001</v>
      </c>
    </row>
    <row r="339" spans="1:41" x14ac:dyDescent="0.2">
      <c r="A339" s="154" t="s">
        <v>587</v>
      </c>
      <c r="B339" s="50" t="s">
        <v>160</v>
      </c>
      <c r="C339" s="50" t="s">
        <v>434</v>
      </c>
      <c r="D339" s="50">
        <v>8</v>
      </c>
      <c r="E339" s="136"/>
      <c r="F339" s="52"/>
      <c r="G339" s="66">
        <v>393</v>
      </c>
      <c r="H339" s="88"/>
      <c r="I339" s="66"/>
      <c r="J339" s="66">
        <v>300</v>
      </c>
      <c r="K339" s="88"/>
      <c r="L339" s="66">
        <v>300</v>
      </c>
      <c r="M339" s="66">
        <v>300</v>
      </c>
      <c r="N339" s="88"/>
      <c r="O339" s="66">
        <v>300</v>
      </c>
      <c r="P339" s="74">
        <v>0</v>
      </c>
      <c r="Q339" s="141">
        <v>16</v>
      </c>
      <c r="R339" s="141"/>
      <c r="S339" s="116">
        <v>0</v>
      </c>
      <c r="T339" s="66">
        <v>0</v>
      </c>
      <c r="U339" s="66">
        <v>0</v>
      </c>
      <c r="V339" s="66">
        <v>0</v>
      </c>
      <c r="W339" s="66">
        <v>0</v>
      </c>
      <c r="X339" s="66">
        <v>0</v>
      </c>
      <c r="Y339" s="66">
        <v>0</v>
      </c>
      <c r="Z339" s="116">
        <v>0</v>
      </c>
      <c r="AA339" s="66">
        <v>0</v>
      </c>
      <c r="AB339" s="66">
        <v>0</v>
      </c>
      <c r="AC339" s="66">
        <v>0</v>
      </c>
      <c r="AD339" s="66">
        <v>32</v>
      </c>
      <c r="AE339" s="66">
        <v>19.7</v>
      </c>
      <c r="AF339" s="66">
        <v>209</v>
      </c>
      <c r="AG339" s="66">
        <v>0.9</v>
      </c>
      <c r="AH339" s="66">
        <v>13.4</v>
      </c>
      <c r="AI339" s="116">
        <v>0</v>
      </c>
      <c r="AJ339" s="66">
        <v>0</v>
      </c>
      <c r="AK339" s="118">
        <v>0</v>
      </c>
      <c r="AL339" s="66">
        <v>0</v>
      </c>
      <c r="AM339" s="119">
        <v>0</v>
      </c>
      <c r="AN339" s="120">
        <f t="shared" si="71"/>
        <v>26.299999999999997</v>
      </c>
      <c r="AO339" s="125">
        <f t="shared" si="72"/>
        <v>1.6437499999999998</v>
      </c>
    </row>
    <row r="340" spans="1:41" x14ac:dyDescent="0.2">
      <c r="A340" s="154" t="s">
        <v>588</v>
      </c>
      <c r="B340" s="50" t="s">
        <v>129</v>
      </c>
      <c r="C340" s="50" t="s">
        <v>434</v>
      </c>
      <c r="D340" s="50">
        <v>8</v>
      </c>
      <c r="E340" s="136" t="s">
        <v>439</v>
      </c>
      <c r="F340" s="52"/>
      <c r="G340" s="66">
        <v>394</v>
      </c>
      <c r="H340" s="88"/>
      <c r="I340" s="66"/>
      <c r="J340" s="66">
        <v>300</v>
      </c>
      <c r="K340" s="88"/>
      <c r="L340" s="66">
        <v>300</v>
      </c>
      <c r="M340" s="66">
        <v>300</v>
      </c>
      <c r="N340" s="88"/>
      <c r="O340" s="66">
        <v>300</v>
      </c>
      <c r="P340" s="74">
        <v>0.01</v>
      </c>
      <c r="Q340" s="141">
        <v>16</v>
      </c>
      <c r="R340" s="141"/>
      <c r="S340" s="116">
        <v>0</v>
      </c>
      <c r="T340" s="66">
        <v>0</v>
      </c>
      <c r="U340" s="66">
        <v>0</v>
      </c>
      <c r="V340" s="66">
        <v>0</v>
      </c>
      <c r="W340" s="66">
        <v>0</v>
      </c>
      <c r="X340" s="66">
        <v>0</v>
      </c>
      <c r="Y340" s="66">
        <v>0</v>
      </c>
      <c r="Z340" s="116">
        <v>34.299999999999997</v>
      </c>
      <c r="AA340" s="66">
        <v>135</v>
      </c>
      <c r="AB340" s="66">
        <v>3</v>
      </c>
      <c r="AC340" s="66">
        <v>7.1</v>
      </c>
      <c r="AD340" s="66">
        <v>5.0999999999999996</v>
      </c>
      <c r="AE340" s="66">
        <v>4.0999999999999996</v>
      </c>
      <c r="AF340" s="66">
        <v>21.3</v>
      </c>
      <c r="AG340" s="66">
        <v>0</v>
      </c>
      <c r="AH340" s="66">
        <v>2</v>
      </c>
      <c r="AI340" s="116">
        <v>0</v>
      </c>
      <c r="AJ340" s="66">
        <v>0</v>
      </c>
      <c r="AK340" s="118">
        <v>0</v>
      </c>
      <c r="AL340" s="66">
        <v>0</v>
      </c>
      <c r="AM340" s="119">
        <v>0</v>
      </c>
      <c r="AN340" s="120">
        <f t="shared" si="71"/>
        <v>33.630000000000003</v>
      </c>
      <c r="AO340" s="125">
        <f t="shared" si="72"/>
        <v>2.1018750000000002</v>
      </c>
    </row>
    <row r="341" spans="1:41" x14ac:dyDescent="0.2">
      <c r="A341" s="154" t="s">
        <v>255</v>
      </c>
      <c r="B341" s="50" t="s">
        <v>129</v>
      </c>
      <c r="C341" s="50" t="s">
        <v>12</v>
      </c>
      <c r="D341" s="50">
        <v>11</v>
      </c>
      <c r="E341" s="136"/>
      <c r="F341" s="52"/>
      <c r="G341" s="66">
        <v>395</v>
      </c>
      <c r="H341" s="88"/>
      <c r="I341" s="66"/>
      <c r="J341" s="66">
        <v>300</v>
      </c>
      <c r="K341" s="88"/>
      <c r="L341" s="66">
        <v>300</v>
      </c>
      <c r="M341" s="66">
        <v>125</v>
      </c>
      <c r="N341" s="88"/>
      <c r="O341" s="66">
        <v>125</v>
      </c>
      <c r="P341" s="74">
        <v>0.01</v>
      </c>
      <c r="Q341" s="141">
        <v>16</v>
      </c>
      <c r="R341" s="141"/>
      <c r="S341" s="116">
        <v>0</v>
      </c>
      <c r="T341" s="66">
        <v>0</v>
      </c>
      <c r="U341" s="66">
        <v>0</v>
      </c>
      <c r="V341" s="66">
        <v>0</v>
      </c>
      <c r="W341" s="66">
        <v>0</v>
      </c>
      <c r="X341" s="66">
        <v>0</v>
      </c>
      <c r="Y341" s="66">
        <v>0</v>
      </c>
      <c r="Z341" s="116">
        <v>64</v>
      </c>
      <c r="AA341" s="66">
        <v>233</v>
      </c>
      <c r="AB341" s="66">
        <v>1</v>
      </c>
      <c r="AC341" s="66">
        <v>11.5</v>
      </c>
      <c r="AD341" s="66">
        <v>8.6</v>
      </c>
      <c r="AE341" s="66">
        <v>6.7</v>
      </c>
      <c r="AF341" s="66">
        <v>31.5</v>
      </c>
      <c r="AG341" s="66">
        <v>0</v>
      </c>
      <c r="AH341" s="66">
        <v>3.8</v>
      </c>
      <c r="AI341" s="116">
        <v>0</v>
      </c>
      <c r="AJ341" s="66">
        <v>0</v>
      </c>
      <c r="AK341" s="118">
        <v>0</v>
      </c>
      <c r="AL341" s="66">
        <v>0</v>
      </c>
      <c r="AM341" s="119">
        <v>0</v>
      </c>
      <c r="AN341" s="120">
        <f t="shared" si="71"/>
        <v>32.450000000000003</v>
      </c>
      <c r="AO341" s="125">
        <f t="shared" si="72"/>
        <v>2.0281250000000002</v>
      </c>
    </row>
    <row r="342" spans="1:41" x14ac:dyDescent="0.2">
      <c r="A342" s="154" t="s">
        <v>589</v>
      </c>
      <c r="B342" s="50" t="s">
        <v>132</v>
      </c>
      <c r="C342" s="50" t="s">
        <v>122</v>
      </c>
      <c r="D342" s="50">
        <v>12</v>
      </c>
      <c r="E342" s="136" t="s">
        <v>439</v>
      </c>
      <c r="F342" s="52"/>
      <c r="G342" s="66">
        <v>396</v>
      </c>
      <c r="H342" s="88"/>
      <c r="I342" s="66"/>
      <c r="J342" s="66">
        <v>300</v>
      </c>
      <c r="K342" s="88"/>
      <c r="L342" s="66">
        <v>300</v>
      </c>
      <c r="M342" s="66">
        <v>300</v>
      </c>
      <c r="N342" s="88"/>
      <c r="O342" s="66">
        <v>300</v>
      </c>
      <c r="P342" s="74">
        <v>0</v>
      </c>
      <c r="Q342" s="141">
        <v>16</v>
      </c>
      <c r="R342" s="141"/>
      <c r="S342" s="116">
        <v>0</v>
      </c>
      <c r="T342" s="66">
        <v>0</v>
      </c>
      <c r="U342" s="66">
        <v>0</v>
      </c>
      <c r="V342" s="66">
        <v>0</v>
      </c>
      <c r="W342" s="66">
        <v>0</v>
      </c>
      <c r="X342" s="66">
        <v>0</v>
      </c>
      <c r="Y342" s="66">
        <v>0</v>
      </c>
      <c r="Z342" s="116">
        <v>0</v>
      </c>
      <c r="AA342" s="66">
        <v>0</v>
      </c>
      <c r="AB342" s="66">
        <v>0</v>
      </c>
      <c r="AC342" s="66">
        <v>0</v>
      </c>
      <c r="AD342" s="66">
        <v>32</v>
      </c>
      <c r="AE342" s="66">
        <v>18.399999999999999</v>
      </c>
      <c r="AF342" s="66">
        <v>204</v>
      </c>
      <c r="AG342" s="66">
        <v>1</v>
      </c>
      <c r="AH342" s="66">
        <v>12.6</v>
      </c>
      <c r="AI342" s="116">
        <v>0</v>
      </c>
      <c r="AJ342" s="66">
        <v>0</v>
      </c>
      <c r="AK342" s="118">
        <v>0</v>
      </c>
      <c r="AL342" s="66">
        <v>0</v>
      </c>
      <c r="AM342" s="119">
        <v>0</v>
      </c>
      <c r="AN342" s="120">
        <f t="shared" si="71"/>
        <v>26.4</v>
      </c>
      <c r="AO342" s="125">
        <f t="shared" si="72"/>
        <v>1.65</v>
      </c>
    </row>
    <row r="343" spans="1:41" x14ac:dyDescent="0.2">
      <c r="A343" s="154" t="s">
        <v>590</v>
      </c>
      <c r="B343" s="50" t="s">
        <v>129</v>
      </c>
      <c r="C343" s="50" t="s">
        <v>436</v>
      </c>
      <c r="D343" s="50">
        <v>8</v>
      </c>
      <c r="E343" s="136"/>
      <c r="F343" s="52"/>
      <c r="G343" s="66">
        <v>397</v>
      </c>
      <c r="H343" s="88"/>
      <c r="I343" s="66"/>
      <c r="J343" s="66">
        <v>300</v>
      </c>
      <c r="K343" s="88"/>
      <c r="L343" s="66">
        <v>300</v>
      </c>
      <c r="M343" s="66">
        <v>300</v>
      </c>
      <c r="N343" s="88"/>
      <c r="O343" s="66">
        <v>300</v>
      </c>
      <c r="P343" s="74">
        <v>0</v>
      </c>
      <c r="Q343" s="141">
        <v>16</v>
      </c>
      <c r="R343" s="141"/>
      <c r="S343" s="116">
        <v>0</v>
      </c>
      <c r="T343" s="66">
        <v>0</v>
      </c>
      <c r="U343" s="66">
        <v>0</v>
      </c>
      <c r="V343" s="66">
        <v>0</v>
      </c>
      <c r="W343" s="66">
        <v>0</v>
      </c>
      <c r="X343" s="66">
        <v>0</v>
      </c>
      <c r="Y343" s="66">
        <v>0</v>
      </c>
      <c r="Z343" s="116">
        <v>32</v>
      </c>
      <c r="AA343" s="66">
        <v>133</v>
      </c>
      <c r="AB343" s="66">
        <v>0</v>
      </c>
      <c r="AC343" s="66">
        <v>6.7</v>
      </c>
      <c r="AD343" s="66">
        <v>21.3</v>
      </c>
      <c r="AE343" s="66">
        <v>17.3</v>
      </c>
      <c r="AF343" s="66">
        <v>133</v>
      </c>
      <c r="AG343" s="66">
        <v>0</v>
      </c>
      <c r="AH343" s="66">
        <v>9.3000000000000007</v>
      </c>
      <c r="AI343" s="116">
        <v>0</v>
      </c>
      <c r="AJ343" s="66">
        <v>0</v>
      </c>
      <c r="AK343" s="118">
        <v>0</v>
      </c>
      <c r="AL343" s="66">
        <v>0</v>
      </c>
      <c r="AM343" s="119">
        <v>0</v>
      </c>
      <c r="AN343" s="120">
        <f t="shared" si="71"/>
        <v>26.6</v>
      </c>
      <c r="AO343" s="125">
        <f t="shared" si="72"/>
        <v>1.6625000000000001</v>
      </c>
    </row>
    <row r="344" spans="1:41" x14ac:dyDescent="0.2">
      <c r="A344" s="154" t="s">
        <v>591</v>
      </c>
      <c r="B344" s="50" t="s">
        <v>129</v>
      </c>
      <c r="C344" s="50" t="s">
        <v>14</v>
      </c>
      <c r="D344" s="50">
        <v>6</v>
      </c>
      <c r="E344" s="136"/>
      <c r="F344" s="52"/>
      <c r="G344" s="66">
        <v>398</v>
      </c>
      <c r="H344" s="88"/>
      <c r="I344" s="66"/>
      <c r="J344" s="66">
        <v>300</v>
      </c>
      <c r="K344" s="88"/>
      <c r="L344" s="66">
        <v>300</v>
      </c>
      <c r="M344" s="66">
        <v>300</v>
      </c>
      <c r="N344" s="88"/>
      <c r="O344" s="66">
        <v>300</v>
      </c>
      <c r="P344" s="74">
        <v>0</v>
      </c>
      <c r="Q344" s="141">
        <v>16</v>
      </c>
      <c r="R344" s="141"/>
      <c r="S344" s="116">
        <v>0</v>
      </c>
      <c r="T344" s="66">
        <v>0</v>
      </c>
      <c r="U344" s="66">
        <v>0</v>
      </c>
      <c r="V344" s="66">
        <v>0</v>
      </c>
      <c r="W344" s="66">
        <v>0</v>
      </c>
      <c r="X344" s="66">
        <v>0</v>
      </c>
      <c r="Y344" s="66">
        <v>0</v>
      </c>
      <c r="Z344" s="116">
        <v>42.4</v>
      </c>
      <c r="AA344" s="66">
        <v>184</v>
      </c>
      <c r="AB344" s="66">
        <v>0.7</v>
      </c>
      <c r="AC344" s="66">
        <v>8.9</v>
      </c>
      <c r="AD344" s="66">
        <v>14.1</v>
      </c>
      <c r="AE344" s="66">
        <v>10.4</v>
      </c>
      <c r="AF344" s="66">
        <v>69.599999999999994</v>
      </c>
      <c r="AG344" s="66">
        <v>0</v>
      </c>
      <c r="AH344" s="66">
        <v>5.9</v>
      </c>
      <c r="AI344" s="116">
        <v>0</v>
      </c>
      <c r="AJ344" s="66">
        <v>0</v>
      </c>
      <c r="AK344" s="118">
        <v>0</v>
      </c>
      <c r="AL344" s="66">
        <v>0</v>
      </c>
      <c r="AM344" s="119">
        <v>0</v>
      </c>
      <c r="AN344" s="120">
        <f t="shared" si="71"/>
        <v>29.559999999999995</v>
      </c>
      <c r="AO344" s="125">
        <f t="shared" si="72"/>
        <v>1.8474999999999997</v>
      </c>
    </row>
    <row r="345" spans="1:41" x14ac:dyDescent="0.2">
      <c r="A345" s="154" t="s">
        <v>376</v>
      </c>
      <c r="B345" s="50" t="s">
        <v>132</v>
      </c>
      <c r="C345" s="50" t="s">
        <v>438</v>
      </c>
      <c r="D345" s="50">
        <v>11</v>
      </c>
      <c r="E345" s="136"/>
      <c r="F345" s="52"/>
      <c r="G345" s="66">
        <v>399</v>
      </c>
      <c r="H345" s="88"/>
      <c r="I345" s="66"/>
      <c r="J345" s="66">
        <v>300</v>
      </c>
      <c r="K345" s="88"/>
      <c r="L345" s="66">
        <v>300</v>
      </c>
      <c r="M345" s="66">
        <v>300</v>
      </c>
      <c r="N345" s="88"/>
      <c r="O345" s="66">
        <v>300</v>
      </c>
      <c r="P345" s="74">
        <v>0</v>
      </c>
      <c r="Q345" s="141">
        <v>16</v>
      </c>
      <c r="R345" s="141"/>
      <c r="S345" s="116">
        <v>0</v>
      </c>
      <c r="T345" s="66">
        <v>0</v>
      </c>
      <c r="U345" s="66">
        <v>0</v>
      </c>
      <c r="V345" s="66">
        <v>0</v>
      </c>
      <c r="W345" s="66">
        <v>0</v>
      </c>
      <c r="X345" s="66">
        <v>0</v>
      </c>
      <c r="Y345" s="66">
        <v>0</v>
      </c>
      <c r="Z345" s="116">
        <v>0</v>
      </c>
      <c r="AA345" s="66">
        <v>0</v>
      </c>
      <c r="AB345" s="66">
        <v>0</v>
      </c>
      <c r="AC345" s="66">
        <v>0</v>
      </c>
      <c r="AD345" s="66">
        <v>32.6</v>
      </c>
      <c r="AE345" s="66">
        <v>15.8</v>
      </c>
      <c r="AF345" s="66">
        <v>189</v>
      </c>
      <c r="AG345" s="66">
        <v>1.3</v>
      </c>
      <c r="AH345" s="66">
        <v>10.5</v>
      </c>
      <c r="AI345" s="116">
        <v>0</v>
      </c>
      <c r="AJ345" s="66">
        <v>0</v>
      </c>
      <c r="AK345" s="118">
        <v>0</v>
      </c>
      <c r="AL345" s="66">
        <v>0</v>
      </c>
      <c r="AM345" s="119">
        <v>0</v>
      </c>
      <c r="AN345" s="120">
        <f t="shared" si="71"/>
        <v>26.7</v>
      </c>
      <c r="AO345" s="125">
        <f t="shared" si="72"/>
        <v>1.66875</v>
      </c>
    </row>
    <row r="346" spans="1:41" x14ac:dyDescent="0.2">
      <c r="A346" s="154" t="s">
        <v>311</v>
      </c>
      <c r="B346" s="50" t="s">
        <v>160</v>
      </c>
      <c r="C346" s="50" t="s">
        <v>442</v>
      </c>
      <c r="D346" s="50">
        <v>10</v>
      </c>
      <c r="E346" s="136"/>
      <c r="F346" s="52"/>
      <c r="G346" s="66">
        <v>400</v>
      </c>
      <c r="H346" s="88"/>
      <c r="I346" s="66"/>
      <c r="J346" s="66">
        <v>300</v>
      </c>
      <c r="K346" s="88"/>
      <c r="L346" s="66">
        <v>300</v>
      </c>
      <c r="M346" s="66">
        <v>300</v>
      </c>
      <c r="N346" s="88"/>
      <c r="O346" s="66">
        <v>300</v>
      </c>
      <c r="P346" s="74">
        <v>0</v>
      </c>
      <c r="Q346" s="141">
        <v>16</v>
      </c>
      <c r="R346" s="141"/>
      <c r="S346" s="116">
        <v>0</v>
      </c>
      <c r="T346" s="66">
        <v>0</v>
      </c>
      <c r="U346" s="66">
        <v>0</v>
      </c>
      <c r="V346" s="66">
        <v>0</v>
      </c>
      <c r="W346" s="66">
        <v>0</v>
      </c>
      <c r="X346" s="66">
        <v>0</v>
      </c>
      <c r="Y346" s="66">
        <v>0</v>
      </c>
      <c r="Z346" s="116">
        <v>0</v>
      </c>
      <c r="AA346" s="66">
        <v>0</v>
      </c>
      <c r="AB346" s="66">
        <v>0</v>
      </c>
      <c r="AC346" s="66">
        <v>0</v>
      </c>
      <c r="AD346" s="66">
        <v>32</v>
      </c>
      <c r="AE346" s="66">
        <v>17.899999999999999</v>
      </c>
      <c r="AF346" s="66">
        <v>199</v>
      </c>
      <c r="AG346" s="66">
        <v>0.9</v>
      </c>
      <c r="AH346" s="66">
        <v>12.3</v>
      </c>
      <c r="AI346" s="116">
        <v>0</v>
      </c>
      <c r="AJ346" s="66">
        <v>0</v>
      </c>
      <c r="AK346" s="118">
        <v>0</v>
      </c>
      <c r="AL346" s="66">
        <v>0</v>
      </c>
      <c r="AM346" s="119">
        <v>0</v>
      </c>
      <c r="AN346" s="120">
        <f t="shared" si="71"/>
        <v>25.299999999999997</v>
      </c>
      <c r="AO346" s="125">
        <f t="shared" si="72"/>
        <v>1.5812499999999998</v>
      </c>
    </row>
    <row r="347" spans="1:41" x14ac:dyDescent="0.2">
      <c r="A347" s="154" t="s">
        <v>592</v>
      </c>
      <c r="B347" s="50" t="s">
        <v>160</v>
      </c>
      <c r="C347" s="50" t="s">
        <v>452</v>
      </c>
      <c r="D347" s="50">
        <v>10</v>
      </c>
      <c r="E347" s="136" t="s">
        <v>439</v>
      </c>
      <c r="F347" s="52"/>
      <c r="G347" s="66">
        <v>401</v>
      </c>
      <c r="H347" s="88"/>
      <c r="I347" s="66"/>
      <c r="J347" s="66">
        <v>300</v>
      </c>
      <c r="K347" s="88"/>
      <c r="L347" s="66">
        <v>300</v>
      </c>
      <c r="M347" s="66">
        <v>300</v>
      </c>
      <c r="N347" s="88"/>
      <c r="O347" s="66">
        <v>300</v>
      </c>
      <c r="P347" s="74">
        <v>0</v>
      </c>
      <c r="Q347" s="141">
        <v>16</v>
      </c>
      <c r="R347" s="141"/>
      <c r="S347" s="116">
        <v>0</v>
      </c>
      <c r="T347" s="66">
        <v>0</v>
      </c>
      <c r="U347" s="66">
        <v>0</v>
      </c>
      <c r="V347" s="66">
        <v>0</v>
      </c>
      <c r="W347" s="66">
        <v>0</v>
      </c>
      <c r="X347" s="66">
        <v>0</v>
      </c>
      <c r="Y347" s="66">
        <v>0</v>
      </c>
      <c r="Z347" s="116">
        <v>0</v>
      </c>
      <c r="AA347" s="66">
        <v>0</v>
      </c>
      <c r="AB347" s="66">
        <v>0</v>
      </c>
      <c r="AC347" s="66">
        <v>0</v>
      </c>
      <c r="AD347" s="66">
        <v>32</v>
      </c>
      <c r="AE347" s="66">
        <v>19</v>
      </c>
      <c r="AF347" s="66">
        <v>191</v>
      </c>
      <c r="AG347" s="66">
        <v>0.9</v>
      </c>
      <c r="AH347" s="66">
        <v>13.6</v>
      </c>
      <c r="AI347" s="116">
        <v>0</v>
      </c>
      <c r="AJ347" s="66">
        <v>0</v>
      </c>
      <c r="AK347" s="118">
        <v>0</v>
      </c>
      <c r="AL347" s="66">
        <v>0</v>
      </c>
      <c r="AM347" s="119">
        <v>0</v>
      </c>
      <c r="AN347" s="120">
        <f t="shared" si="71"/>
        <v>24.5</v>
      </c>
      <c r="AO347" s="125">
        <f t="shared" si="72"/>
        <v>1.53125</v>
      </c>
    </row>
    <row r="348" spans="1:41" x14ac:dyDescent="0.2">
      <c r="A348" s="154" t="s">
        <v>593</v>
      </c>
      <c r="B348" s="50" t="s">
        <v>132</v>
      </c>
      <c r="C348" s="50" t="s">
        <v>436</v>
      </c>
      <c r="D348" s="50">
        <v>8</v>
      </c>
      <c r="E348" s="136" t="s">
        <v>439</v>
      </c>
      <c r="F348" s="52"/>
      <c r="G348" s="66">
        <v>402</v>
      </c>
      <c r="H348" s="88"/>
      <c r="I348" s="66"/>
      <c r="J348" s="66">
        <v>300</v>
      </c>
      <c r="K348" s="88"/>
      <c r="L348" s="66">
        <v>300</v>
      </c>
      <c r="M348" s="66">
        <v>300</v>
      </c>
      <c r="N348" s="88"/>
      <c r="O348" s="66">
        <v>300</v>
      </c>
      <c r="P348" s="74">
        <v>0</v>
      </c>
      <c r="Q348" s="141">
        <v>16</v>
      </c>
      <c r="R348" s="141"/>
      <c r="S348" s="116">
        <v>0</v>
      </c>
      <c r="T348" s="66">
        <v>0</v>
      </c>
      <c r="U348" s="66">
        <v>0</v>
      </c>
      <c r="V348" s="66">
        <v>0</v>
      </c>
      <c r="W348" s="66">
        <v>0</v>
      </c>
      <c r="X348" s="66">
        <v>0</v>
      </c>
      <c r="Y348" s="66">
        <v>0</v>
      </c>
      <c r="Z348" s="116">
        <v>4.0999999999999996</v>
      </c>
      <c r="AA348" s="66">
        <v>21.7</v>
      </c>
      <c r="AB348" s="66">
        <v>0</v>
      </c>
      <c r="AC348" s="66">
        <v>1</v>
      </c>
      <c r="AD348" s="66">
        <v>32</v>
      </c>
      <c r="AE348" s="66">
        <v>19.600000000000001</v>
      </c>
      <c r="AF348" s="66">
        <v>218</v>
      </c>
      <c r="AG348" s="66">
        <v>0</v>
      </c>
      <c r="AH348" s="66">
        <v>13.4</v>
      </c>
      <c r="AI348" s="116">
        <v>0</v>
      </c>
      <c r="AJ348" s="66">
        <v>0</v>
      </c>
      <c r="AK348" s="118">
        <v>0</v>
      </c>
      <c r="AL348" s="66">
        <v>0</v>
      </c>
      <c r="AM348" s="119">
        <v>0</v>
      </c>
      <c r="AN348" s="120">
        <f t="shared" si="71"/>
        <v>23.97</v>
      </c>
      <c r="AO348" s="125">
        <f t="shared" si="72"/>
        <v>1.4981249999999999</v>
      </c>
    </row>
    <row r="349" spans="1:41" x14ac:dyDescent="0.2">
      <c r="A349" s="154" t="s">
        <v>351</v>
      </c>
      <c r="B349" s="50" t="s">
        <v>129</v>
      </c>
      <c r="C349" s="50" t="s">
        <v>16</v>
      </c>
      <c r="D349" s="50">
        <v>12</v>
      </c>
      <c r="E349" s="136" t="s">
        <v>439</v>
      </c>
      <c r="F349" s="52"/>
      <c r="G349" s="66">
        <v>403</v>
      </c>
      <c r="H349" s="88"/>
      <c r="I349" s="66"/>
      <c r="J349" s="66">
        <v>300</v>
      </c>
      <c r="K349" s="88"/>
      <c r="L349" s="66">
        <v>300</v>
      </c>
      <c r="M349" s="66">
        <v>214</v>
      </c>
      <c r="N349" s="88"/>
      <c r="O349" s="66">
        <v>214</v>
      </c>
      <c r="P349" s="74">
        <v>0</v>
      </c>
      <c r="Q349" s="141">
        <v>16</v>
      </c>
      <c r="R349" s="141"/>
      <c r="S349" s="116">
        <v>0</v>
      </c>
      <c r="T349" s="66">
        <v>0</v>
      </c>
      <c r="U349" s="66">
        <v>0</v>
      </c>
      <c r="V349" s="66">
        <v>0</v>
      </c>
      <c r="W349" s="66">
        <v>0</v>
      </c>
      <c r="X349" s="66">
        <v>0</v>
      </c>
      <c r="Y349" s="66">
        <v>0</v>
      </c>
      <c r="Z349" s="116">
        <v>16</v>
      </c>
      <c r="AA349" s="66">
        <v>65.5</v>
      </c>
      <c r="AB349" s="66">
        <v>0</v>
      </c>
      <c r="AC349" s="66">
        <v>2.9</v>
      </c>
      <c r="AD349" s="66">
        <v>30.5</v>
      </c>
      <c r="AE349" s="66">
        <v>24.7</v>
      </c>
      <c r="AF349" s="66">
        <v>145</v>
      </c>
      <c r="AG349" s="66">
        <v>0</v>
      </c>
      <c r="AH349" s="66">
        <v>13.1</v>
      </c>
      <c r="AI349" s="116">
        <v>0</v>
      </c>
      <c r="AJ349" s="66">
        <v>0</v>
      </c>
      <c r="AK349" s="118">
        <v>0</v>
      </c>
      <c r="AL349" s="66">
        <v>0</v>
      </c>
      <c r="AM349" s="119">
        <v>0</v>
      </c>
      <c r="AN349" s="120">
        <f t="shared" si="71"/>
        <v>21.05</v>
      </c>
      <c r="AO349" s="125">
        <f t="shared" si="72"/>
        <v>1.315625</v>
      </c>
    </row>
    <row r="350" spans="1:41" x14ac:dyDescent="0.2">
      <c r="A350" s="154" t="s">
        <v>594</v>
      </c>
      <c r="B350" s="50" t="s">
        <v>129</v>
      </c>
      <c r="C350" s="50" t="s">
        <v>447</v>
      </c>
      <c r="D350" s="50">
        <v>5</v>
      </c>
      <c r="E350" s="136"/>
      <c r="F350" s="52"/>
      <c r="G350" s="66">
        <v>404</v>
      </c>
      <c r="H350" s="88"/>
      <c r="I350" s="66"/>
      <c r="J350" s="66">
        <v>300</v>
      </c>
      <c r="K350" s="88"/>
      <c r="L350" s="66">
        <v>300</v>
      </c>
      <c r="M350" s="66">
        <v>300</v>
      </c>
      <c r="N350" s="88"/>
      <c r="O350" s="66">
        <v>300</v>
      </c>
      <c r="P350" s="74">
        <v>0</v>
      </c>
      <c r="Q350" s="141">
        <v>16</v>
      </c>
      <c r="R350" s="141"/>
      <c r="S350" s="116">
        <v>0</v>
      </c>
      <c r="T350" s="66">
        <v>0</v>
      </c>
      <c r="U350" s="66">
        <v>0</v>
      </c>
      <c r="V350" s="66">
        <v>0</v>
      </c>
      <c r="W350" s="66">
        <v>0</v>
      </c>
      <c r="X350" s="66">
        <v>0</v>
      </c>
      <c r="Y350" s="66">
        <v>0</v>
      </c>
      <c r="Z350" s="116">
        <v>32</v>
      </c>
      <c r="AA350" s="66">
        <v>120</v>
      </c>
      <c r="AB350" s="66">
        <v>0.9</v>
      </c>
      <c r="AC350" s="66">
        <v>6.3</v>
      </c>
      <c r="AD350" s="66">
        <v>17.100000000000001</v>
      </c>
      <c r="AE350" s="66">
        <v>13.5</v>
      </c>
      <c r="AF350" s="66">
        <v>89.9</v>
      </c>
      <c r="AG350" s="66">
        <v>0</v>
      </c>
      <c r="AH350" s="66">
        <v>7.2</v>
      </c>
      <c r="AI350" s="116">
        <v>0</v>
      </c>
      <c r="AJ350" s="66">
        <v>0</v>
      </c>
      <c r="AK350" s="118">
        <v>0</v>
      </c>
      <c r="AL350" s="66">
        <v>0</v>
      </c>
      <c r="AM350" s="119">
        <v>0</v>
      </c>
      <c r="AN350" s="120">
        <f t="shared" si="71"/>
        <v>26.39</v>
      </c>
      <c r="AO350" s="125">
        <f t="shared" si="72"/>
        <v>1.649375</v>
      </c>
    </row>
    <row r="351" spans="1:41" x14ac:dyDescent="0.2">
      <c r="A351" s="154" t="s">
        <v>395</v>
      </c>
      <c r="B351" s="50" t="s">
        <v>132</v>
      </c>
      <c r="C351" s="50" t="s">
        <v>17</v>
      </c>
      <c r="D351" s="50">
        <v>9</v>
      </c>
      <c r="E351" s="136" t="s">
        <v>439</v>
      </c>
      <c r="F351" s="52"/>
      <c r="G351" s="66">
        <v>405</v>
      </c>
      <c r="H351" s="88"/>
      <c r="I351" s="66"/>
      <c r="J351" s="66">
        <v>300</v>
      </c>
      <c r="K351" s="88"/>
      <c r="L351" s="66">
        <v>300</v>
      </c>
      <c r="M351" s="66">
        <v>300</v>
      </c>
      <c r="N351" s="88"/>
      <c r="O351" s="66">
        <v>300</v>
      </c>
      <c r="P351" s="74">
        <v>0</v>
      </c>
      <c r="Q351" s="141">
        <v>16</v>
      </c>
      <c r="R351" s="141"/>
      <c r="S351" s="116">
        <v>0</v>
      </c>
      <c r="T351" s="66">
        <v>0</v>
      </c>
      <c r="U351" s="66">
        <v>0</v>
      </c>
      <c r="V351" s="66">
        <v>0</v>
      </c>
      <c r="W351" s="66">
        <v>0</v>
      </c>
      <c r="X351" s="66">
        <v>0</v>
      </c>
      <c r="Y351" s="66">
        <v>0</v>
      </c>
      <c r="Z351" s="116">
        <v>1.9</v>
      </c>
      <c r="AA351" s="66">
        <v>12.3</v>
      </c>
      <c r="AB351" s="66">
        <v>0</v>
      </c>
      <c r="AC351" s="66">
        <v>0</v>
      </c>
      <c r="AD351" s="66">
        <v>30</v>
      </c>
      <c r="AE351" s="66">
        <v>15.1</v>
      </c>
      <c r="AF351" s="66">
        <v>179</v>
      </c>
      <c r="AG351" s="66">
        <v>0.9</v>
      </c>
      <c r="AH351" s="66">
        <v>10.4</v>
      </c>
      <c r="AI351" s="116">
        <v>0</v>
      </c>
      <c r="AJ351" s="66">
        <v>0</v>
      </c>
      <c r="AK351" s="118">
        <v>0</v>
      </c>
      <c r="AL351" s="66">
        <v>0</v>
      </c>
      <c r="AM351" s="119">
        <v>0</v>
      </c>
      <c r="AN351" s="120">
        <f t="shared" si="71"/>
        <v>24.53</v>
      </c>
      <c r="AO351" s="125">
        <f t="shared" si="72"/>
        <v>1.5331250000000001</v>
      </c>
    </row>
    <row r="352" spans="1:41" x14ac:dyDescent="0.2">
      <c r="A352" s="154" t="s">
        <v>595</v>
      </c>
      <c r="B352" s="50" t="s">
        <v>132</v>
      </c>
      <c r="C352" s="50" t="s">
        <v>19</v>
      </c>
      <c r="D352" s="50">
        <v>5</v>
      </c>
      <c r="E352" s="136"/>
      <c r="F352" s="52"/>
      <c r="G352" s="66">
        <v>406</v>
      </c>
      <c r="H352" s="88"/>
      <c r="I352" s="66"/>
      <c r="J352" s="66">
        <v>300</v>
      </c>
      <c r="K352" s="88"/>
      <c r="L352" s="66">
        <v>300</v>
      </c>
      <c r="M352" s="66">
        <v>300</v>
      </c>
      <c r="N352" s="88"/>
      <c r="O352" s="66">
        <v>300</v>
      </c>
      <c r="P352" s="74">
        <v>0</v>
      </c>
      <c r="Q352" s="141">
        <v>16</v>
      </c>
      <c r="R352" s="141"/>
      <c r="S352" s="116">
        <v>0</v>
      </c>
      <c r="T352" s="66">
        <v>0</v>
      </c>
      <c r="U352" s="66">
        <v>0</v>
      </c>
      <c r="V352" s="66">
        <v>0</v>
      </c>
      <c r="W352" s="66">
        <v>0</v>
      </c>
      <c r="X352" s="66">
        <v>0</v>
      </c>
      <c r="Y352" s="66">
        <v>0</v>
      </c>
      <c r="Z352" s="116">
        <v>0</v>
      </c>
      <c r="AA352" s="66">
        <v>0</v>
      </c>
      <c r="AB352" s="66">
        <v>0</v>
      </c>
      <c r="AC352" s="66">
        <v>0</v>
      </c>
      <c r="AD352" s="66">
        <v>32</v>
      </c>
      <c r="AE352" s="66">
        <v>17.5</v>
      </c>
      <c r="AF352" s="66">
        <v>232</v>
      </c>
      <c r="AG352" s="66">
        <v>0</v>
      </c>
      <c r="AH352" s="66">
        <v>12</v>
      </c>
      <c r="AI352" s="116">
        <v>0</v>
      </c>
      <c r="AJ352" s="66">
        <v>0</v>
      </c>
      <c r="AK352" s="118">
        <v>0</v>
      </c>
      <c r="AL352" s="66">
        <v>0</v>
      </c>
      <c r="AM352" s="119">
        <v>0</v>
      </c>
      <c r="AN352" s="120">
        <f t="shared" si="71"/>
        <v>23.2</v>
      </c>
      <c r="AO352" s="125">
        <f t="shared" si="72"/>
        <v>1.45</v>
      </c>
    </row>
    <row r="353" spans="1:41" x14ac:dyDescent="0.2">
      <c r="A353" s="154" t="s">
        <v>326</v>
      </c>
      <c r="B353" s="50" t="s">
        <v>129</v>
      </c>
      <c r="C353" s="50" t="s">
        <v>16</v>
      </c>
      <c r="D353" s="50">
        <v>12</v>
      </c>
      <c r="E353" s="136" t="s">
        <v>439</v>
      </c>
      <c r="F353" s="52"/>
      <c r="G353" s="66">
        <v>408</v>
      </c>
      <c r="H353" s="88"/>
      <c r="I353" s="66"/>
      <c r="J353" s="66">
        <v>300</v>
      </c>
      <c r="K353" s="88"/>
      <c r="L353" s="66">
        <v>300</v>
      </c>
      <c r="M353" s="66">
        <v>300</v>
      </c>
      <c r="N353" s="88"/>
      <c r="O353" s="66">
        <v>300</v>
      </c>
      <c r="P353" s="74">
        <v>0</v>
      </c>
      <c r="Q353" s="141">
        <v>16</v>
      </c>
      <c r="R353" s="141"/>
      <c r="S353" s="116">
        <v>0</v>
      </c>
      <c r="T353" s="66">
        <v>0</v>
      </c>
      <c r="U353" s="66">
        <v>0</v>
      </c>
      <c r="V353" s="66">
        <v>0</v>
      </c>
      <c r="W353" s="66">
        <v>0</v>
      </c>
      <c r="X353" s="66">
        <v>0</v>
      </c>
      <c r="Y353" s="66">
        <v>0</v>
      </c>
      <c r="Z353" s="116">
        <v>32</v>
      </c>
      <c r="AA353" s="66">
        <v>135</v>
      </c>
      <c r="AB353" s="66">
        <v>0</v>
      </c>
      <c r="AC353" s="66">
        <v>6.6</v>
      </c>
      <c r="AD353" s="66">
        <v>16.899999999999999</v>
      </c>
      <c r="AE353" s="66">
        <v>13.2</v>
      </c>
      <c r="AF353" s="66">
        <v>114</v>
      </c>
      <c r="AG353" s="66">
        <v>0</v>
      </c>
      <c r="AH353" s="66">
        <v>6.6</v>
      </c>
      <c r="AI353" s="116">
        <v>0</v>
      </c>
      <c r="AJ353" s="66">
        <v>0</v>
      </c>
      <c r="AK353" s="118">
        <v>0</v>
      </c>
      <c r="AL353" s="66">
        <v>0</v>
      </c>
      <c r="AM353" s="119">
        <v>0</v>
      </c>
      <c r="AN353" s="120">
        <f t="shared" si="71"/>
        <v>24.9</v>
      </c>
      <c r="AO353" s="125">
        <f t="shared" si="72"/>
        <v>1.5562499999999999</v>
      </c>
    </row>
    <row r="354" spans="1:41" x14ac:dyDescent="0.2">
      <c r="A354" s="154" t="s">
        <v>596</v>
      </c>
      <c r="B354" s="50" t="s">
        <v>132</v>
      </c>
      <c r="C354" s="50" t="s">
        <v>449</v>
      </c>
      <c r="D354" s="50">
        <v>10</v>
      </c>
      <c r="E354" s="136"/>
      <c r="F354" s="52"/>
      <c r="G354" s="66">
        <v>409</v>
      </c>
      <c r="H354" s="88"/>
      <c r="I354" s="66"/>
      <c r="J354" s="66">
        <v>300</v>
      </c>
      <c r="K354" s="88"/>
      <c r="L354" s="66">
        <v>300</v>
      </c>
      <c r="M354" s="66">
        <v>253</v>
      </c>
      <c r="N354" s="88"/>
      <c r="O354" s="66">
        <v>253</v>
      </c>
      <c r="P354" s="74">
        <v>0</v>
      </c>
      <c r="Q354" s="141">
        <v>16</v>
      </c>
      <c r="R354" s="141"/>
      <c r="S354" s="116">
        <v>0</v>
      </c>
      <c r="T354" s="66">
        <v>0</v>
      </c>
      <c r="U354" s="66">
        <v>0</v>
      </c>
      <c r="V354" s="66">
        <v>0</v>
      </c>
      <c r="W354" s="66">
        <v>0</v>
      </c>
      <c r="X354" s="66">
        <v>0</v>
      </c>
      <c r="Y354" s="66">
        <v>0</v>
      </c>
      <c r="Z354" s="116">
        <v>0</v>
      </c>
      <c r="AA354" s="66">
        <v>0</v>
      </c>
      <c r="AB354" s="66">
        <v>0</v>
      </c>
      <c r="AC354" s="66">
        <v>0</v>
      </c>
      <c r="AD354" s="66">
        <v>32</v>
      </c>
      <c r="AE354" s="66">
        <v>17.7</v>
      </c>
      <c r="AF354" s="66">
        <v>225</v>
      </c>
      <c r="AG354" s="66">
        <v>0</v>
      </c>
      <c r="AH354" s="66">
        <v>12.3</v>
      </c>
      <c r="AI354" s="116">
        <v>0</v>
      </c>
      <c r="AJ354" s="66">
        <v>0</v>
      </c>
      <c r="AK354" s="118">
        <v>0</v>
      </c>
      <c r="AL354" s="66">
        <v>0</v>
      </c>
      <c r="AM354" s="119">
        <v>0</v>
      </c>
      <c r="AN354" s="120">
        <f t="shared" si="71"/>
        <v>22.5</v>
      </c>
      <c r="AO354" s="125">
        <f t="shared" si="72"/>
        <v>1.40625</v>
      </c>
    </row>
    <row r="355" spans="1:41" x14ac:dyDescent="0.2">
      <c r="A355" s="154" t="s">
        <v>597</v>
      </c>
      <c r="B355" s="50" t="s">
        <v>160</v>
      </c>
      <c r="C355" s="50" t="s">
        <v>440</v>
      </c>
      <c r="D355" s="50">
        <v>9</v>
      </c>
      <c r="E355" s="136"/>
      <c r="F355" s="52"/>
      <c r="G355" s="66">
        <v>410</v>
      </c>
      <c r="H355" s="88"/>
      <c r="I355" s="66"/>
      <c r="J355" s="66">
        <v>300</v>
      </c>
      <c r="K355" s="88"/>
      <c r="L355" s="66">
        <v>300</v>
      </c>
      <c r="M355" s="66">
        <v>300</v>
      </c>
      <c r="N355" s="88"/>
      <c r="O355" s="66">
        <v>300</v>
      </c>
      <c r="P355" s="74">
        <v>0</v>
      </c>
      <c r="Q355" s="141">
        <v>16</v>
      </c>
      <c r="R355" s="141"/>
      <c r="S355" s="116">
        <v>0</v>
      </c>
      <c r="T355" s="66">
        <v>0</v>
      </c>
      <c r="U355" s="66">
        <v>0</v>
      </c>
      <c r="V355" s="66">
        <v>0</v>
      </c>
      <c r="W355" s="66">
        <v>0</v>
      </c>
      <c r="X355" s="66">
        <v>0</v>
      </c>
      <c r="Y355" s="66">
        <v>0</v>
      </c>
      <c r="Z355" s="116">
        <v>0</v>
      </c>
      <c r="AA355" s="66">
        <v>0</v>
      </c>
      <c r="AB355" s="66">
        <v>0</v>
      </c>
      <c r="AC355" s="66">
        <v>0</v>
      </c>
      <c r="AD355" s="66">
        <v>32</v>
      </c>
      <c r="AE355" s="66">
        <v>20.399999999999999</v>
      </c>
      <c r="AF355" s="66">
        <v>211</v>
      </c>
      <c r="AG355" s="66">
        <v>0</v>
      </c>
      <c r="AH355" s="66">
        <v>15</v>
      </c>
      <c r="AI355" s="116">
        <v>0</v>
      </c>
      <c r="AJ355" s="66">
        <v>0</v>
      </c>
      <c r="AK355" s="118">
        <v>0</v>
      </c>
      <c r="AL355" s="66">
        <v>0</v>
      </c>
      <c r="AM355" s="119">
        <v>0</v>
      </c>
      <c r="AN355" s="120">
        <f t="shared" si="71"/>
        <v>21.1</v>
      </c>
      <c r="AO355" s="125">
        <f t="shared" si="72"/>
        <v>1.3187500000000001</v>
      </c>
    </row>
    <row r="356" spans="1:41" x14ac:dyDescent="0.2">
      <c r="A356" s="154" t="s">
        <v>598</v>
      </c>
      <c r="B356" s="50" t="s">
        <v>132</v>
      </c>
      <c r="C356" s="50" t="s">
        <v>436</v>
      </c>
      <c r="D356" s="50">
        <v>8</v>
      </c>
      <c r="E356" s="136"/>
      <c r="F356" s="52"/>
      <c r="G356" s="66">
        <v>412</v>
      </c>
      <c r="H356" s="88"/>
      <c r="I356" s="66"/>
      <c r="J356" s="66">
        <v>300</v>
      </c>
      <c r="K356" s="88"/>
      <c r="L356" s="66">
        <v>300</v>
      </c>
      <c r="M356" s="66">
        <v>300</v>
      </c>
      <c r="N356" s="88"/>
      <c r="O356" s="66">
        <v>300</v>
      </c>
      <c r="P356" s="74">
        <v>0</v>
      </c>
      <c r="Q356" s="141">
        <v>16</v>
      </c>
      <c r="R356" s="141"/>
      <c r="S356" s="116">
        <v>0</v>
      </c>
      <c r="T356" s="66">
        <v>0</v>
      </c>
      <c r="U356" s="66">
        <v>0</v>
      </c>
      <c r="V356" s="66">
        <v>0</v>
      </c>
      <c r="W356" s="66">
        <v>0</v>
      </c>
      <c r="X356" s="66">
        <v>0</v>
      </c>
      <c r="Y356" s="66">
        <v>0</v>
      </c>
      <c r="Z356" s="116">
        <v>0</v>
      </c>
      <c r="AA356" s="66">
        <v>0</v>
      </c>
      <c r="AB356" s="66">
        <v>0</v>
      </c>
      <c r="AC356" s="66">
        <v>0</v>
      </c>
      <c r="AD356" s="66">
        <v>32</v>
      </c>
      <c r="AE356" s="66">
        <v>16.5</v>
      </c>
      <c r="AF356" s="66">
        <v>218</v>
      </c>
      <c r="AG356" s="66">
        <v>0</v>
      </c>
      <c r="AH356" s="66">
        <v>11.4</v>
      </c>
      <c r="AI356" s="116">
        <v>0</v>
      </c>
      <c r="AJ356" s="66">
        <v>0</v>
      </c>
      <c r="AK356" s="118">
        <v>0</v>
      </c>
      <c r="AL356" s="66">
        <v>0</v>
      </c>
      <c r="AM356" s="119">
        <v>0</v>
      </c>
      <c r="AN356" s="120">
        <f t="shared" si="71"/>
        <v>21.8</v>
      </c>
      <c r="AO356" s="125">
        <f t="shared" si="72"/>
        <v>1.3625</v>
      </c>
    </row>
    <row r="357" spans="1:41" x14ac:dyDescent="0.2">
      <c r="A357" s="154"/>
      <c r="B357" s="50"/>
      <c r="C357" s="50"/>
      <c r="D357" s="50"/>
      <c r="E357" s="136"/>
      <c r="F357" s="52"/>
      <c r="G357" s="66"/>
      <c r="H357" s="88"/>
      <c r="I357" s="66"/>
      <c r="J357" s="66"/>
      <c r="K357" s="88"/>
      <c r="L357" s="66"/>
      <c r="M357" s="66"/>
      <c r="N357" s="88"/>
      <c r="O357" s="66"/>
      <c r="P357" s="74"/>
      <c r="Q357" s="141"/>
      <c r="R357" s="141"/>
      <c r="S357" s="116"/>
      <c r="T357" s="66"/>
      <c r="U357" s="66"/>
      <c r="V357" s="66"/>
      <c r="W357" s="66"/>
      <c r="X357" s="66"/>
      <c r="Y357" s="66"/>
      <c r="Z357" s="116"/>
      <c r="AA357" s="66"/>
      <c r="AB357" s="66"/>
      <c r="AC357" s="66"/>
      <c r="AD357" s="66"/>
      <c r="AE357" s="66"/>
      <c r="AF357" s="66"/>
      <c r="AG357" s="66"/>
      <c r="AH357" s="66"/>
      <c r="AI357" s="116"/>
      <c r="AJ357" s="66"/>
      <c r="AK357" s="118"/>
      <c r="AL357" s="66"/>
      <c r="AM357" s="119"/>
      <c r="AN357" s="120"/>
      <c r="AO357" s="125"/>
    </row>
    <row r="358" spans="1:41" x14ac:dyDescent="0.2">
      <c r="A358" s="154"/>
      <c r="B358" s="50"/>
      <c r="C358" s="50"/>
      <c r="D358" s="50"/>
      <c r="E358" s="136"/>
      <c r="F358" s="52"/>
      <c r="G358" s="66"/>
      <c r="H358" s="88"/>
      <c r="I358" s="66"/>
      <c r="J358" s="66"/>
      <c r="K358" s="88"/>
      <c r="L358" s="66"/>
      <c r="M358" s="66"/>
      <c r="N358" s="88"/>
      <c r="O358" s="66"/>
      <c r="P358" s="74"/>
      <c r="Q358" s="141"/>
      <c r="R358" s="141"/>
      <c r="S358" s="116"/>
      <c r="T358" s="66"/>
      <c r="U358" s="66"/>
      <c r="V358" s="66"/>
      <c r="W358" s="66"/>
      <c r="X358" s="66"/>
      <c r="Y358" s="66"/>
      <c r="Z358" s="116"/>
      <c r="AA358" s="66"/>
      <c r="AB358" s="66"/>
      <c r="AC358" s="66"/>
      <c r="AD358" s="66"/>
      <c r="AE358" s="66"/>
      <c r="AF358" s="66"/>
      <c r="AG358" s="66"/>
      <c r="AH358" s="66"/>
      <c r="AI358" s="116"/>
      <c r="AJ358" s="66"/>
      <c r="AK358" s="118"/>
      <c r="AL358" s="66"/>
      <c r="AM358" s="119"/>
      <c r="AN358" s="120"/>
      <c r="AO358" s="125"/>
    </row>
    <row r="359" spans="1:41" x14ac:dyDescent="0.2">
      <c r="A359" s="154"/>
      <c r="B359" s="50"/>
      <c r="C359" s="50"/>
      <c r="D359" s="50"/>
      <c r="E359" s="136"/>
      <c r="F359" s="52"/>
      <c r="G359" s="66"/>
      <c r="H359" s="88"/>
      <c r="I359" s="66"/>
      <c r="J359" s="66"/>
      <c r="K359" s="88"/>
      <c r="L359" s="66"/>
      <c r="M359" s="66"/>
      <c r="N359" s="88"/>
      <c r="O359" s="66"/>
      <c r="P359" s="74"/>
      <c r="Q359" s="141"/>
      <c r="R359" s="141"/>
      <c r="S359" s="116"/>
      <c r="T359" s="66"/>
      <c r="U359" s="66"/>
      <c r="V359" s="66"/>
      <c r="W359" s="66"/>
      <c r="X359" s="66"/>
      <c r="Y359" s="66"/>
      <c r="Z359" s="116"/>
      <c r="AA359" s="66"/>
      <c r="AB359" s="66"/>
      <c r="AC359" s="66"/>
      <c r="AD359" s="66"/>
      <c r="AE359" s="66"/>
      <c r="AF359" s="66"/>
      <c r="AG359" s="66"/>
      <c r="AH359" s="66"/>
      <c r="AI359" s="116"/>
      <c r="AJ359" s="66"/>
      <c r="AK359" s="118"/>
      <c r="AL359" s="66"/>
      <c r="AM359" s="119"/>
      <c r="AN359" s="120"/>
      <c r="AO359" s="125"/>
    </row>
    <row r="360" spans="1:41" x14ac:dyDescent="0.2">
      <c r="A360" s="154"/>
      <c r="B360" s="50"/>
      <c r="C360" s="50"/>
      <c r="D360" s="50"/>
      <c r="E360" s="136"/>
      <c r="F360" s="52"/>
      <c r="G360" s="66"/>
      <c r="H360" s="88"/>
      <c r="I360" s="66"/>
      <c r="J360" s="66"/>
      <c r="K360" s="88"/>
      <c r="L360" s="66"/>
      <c r="M360" s="66"/>
      <c r="N360" s="88"/>
      <c r="O360" s="66"/>
      <c r="P360" s="74"/>
      <c r="Q360" s="141"/>
      <c r="R360" s="141"/>
      <c r="S360" s="116"/>
      <c r="T360" s="66"/>
      <c r="U360" s="66"/>
      <c r="V360" s="66"/>
      <c r="W360" s="66"/>
      <c r="X360" s="66"/>
      <c r="Y360" s="66"/>
      <c r="Z360" s="116"/>
      <c r="AA360" s="66"/>
      <c r="AB360" s="66"/>
      <c r="AC360" s="66"/>
      <c r="AD360" s="66"/>
      <c r="AE360" s="66"/>
      <c r="AF360" s="66"/>
      <c r="AG360" s="66"/>
      <c r="AH360" s="66"/>
      <c r="AI360" s="116"/>
      <c r="AJ360" s="66"/>
      <c r="AK360" s="118"/>
      <c r="AL360" s="66"/>
      <c r="AM360" s="119"/>
      <c r="AN360" s="120"/>
      <c r="AO360" s="125"/>
    </row>
    <row r="361" spans="1:41" x14ac:dyDescent="0.2">
      <c r="A361" s="154"/>
      <c r="B361" s="50"/>
      <c r="C361" s="50"/>
      <c r="D361" s="50"/>
      <c r="E361" s="136"/>
      <c r="F361" s="52"/>
      <c r="G361" s="66"/>
      <c r="H361" s="88"/>
      <c r="I361" s="66"/>
      <c r="J361" s="66"/>
      <c r="K361" s="88"/>
      <c r="L361" s="66"/>
      <c r="M361" s="66"/>
      <c r="N361" s="88"/>
      <c r="O361" s="66"/>
      <c r="P361" s="74"/>
      <c r="Q361" s="141"/>
      <c r="R361" s="141"/>
      <c r="S361" s="116"/>
      <c r="T361" s="66"/>
      <c r="U361" s="66"/>
      <c r="V361" s="66"/>
      <c r="W361" s="66"/>
      <c r="X361" s="66"/>
      <c r="Y361" s="66"/>
      <c r="Z361" s="116"/>
      <c r="AA361" s="66"/>
      <c r="AB361" s="66"/>
      <c r="AC361" s="66"/>
      <c r="AD361" s="66"/>
      <c r="AE361" s="66"/>
      <c r="AF361" s="66"/>
      <c r="AG361" s="66"/>
      <c r="AH361" s="66"/>
      <c r="AI361" s="116"/>
      <c r="AJ361" s="66"/>
      <c r="AK361" s="118"/>
      <c r="AL361" s="66"/>
      <c r="AM361" s="119"/>
      <c r="AN361" s="120"/>
      <c r="AO361" s="125"/>
    </row>
    <row r="362" spans="1:41" x14ac:dyDescent="0.2">
      <c r="A362" s="154"/>
      <c r="B362" s="50"/>
      <c r="C362" s="50"/>
      <c r="D362" s="50"/>
      <c r="E362" s="136"/>
      <c r="F362" s="52"/>
      <c r="G362" s="66"/>
      <c r="H362" s="88"/>
      <c r="I362" s="66"/>
      <c r="J362" s="66"/>
      <c r="K362" s="88"/>
      <c r="L362" s="66"/>
      <c r="M362" s="66"/>
      <c r="N362" s="88"/>
      <c r="O362" s="66"/>
      <c r="P362" s="74"/>
      <c r="Q362" s="141"/>
      <c r="R362" s="141"/>
      <c r="S362" s="116"/>
      <c r="T362" s="66"/>
      <c r="U362" s="66"/>
      <c r="V362" s="66"/>
      <c r="W362" s="66"/>
      <c r="X362" s="66"/>
      <c r="Y362" s="66"/>
      <c r="Z362" s="116"/>
      <c r="AA362" s="66"/>
      <c r="AB362" s="66"/>
      <c r="AC362" s="66"/>
      <c r="AD362" s="66"/>
      <c r="AE362" s="66"/>
      <c r="AF362" s="66"/>
      <c r="AG362" s="66"/>
      <c r="AH362" s="66"/>
      <c r="AI362" s="116"/>
      <c r="AJ362" s="66"/>
      <c r="AK362" s="118"/>
      <c r="AL362" s="66"/>
      <c r="AM362" s="119"/>
      <c r="AN362" s="120"/>
      <c r="AO362" s="125"/>
    </row>
    <row r="363" spans="1:41" x14ac:dyDescent="0.2">
      <c r="A363" s="154"/>
      <c r="B363" s="50"/>
      <c r="C363" s="50"/>
      <c r="D363" s="50"/>
      <c r="E363" s="136"/>
      <c r="F363" s="52"/>
      <c r="G363" s="66"/>
      <c r="H363" s="88"/>
      <c r="I363" s="66"/>
      <c r="J363" s="66"/>
      <c r="K363" s="88"/>
      <c r="L363" s="66"/>
      <c r="M363" s="66"/>
      <c r="N363" s="88"/>
      <c r="O363" s="66"/>
      <c r="P363" s="74"/>
      <c r="Q363" s="141"/>
      <c r="R363" s="141"/>
      <c r="S363" s="116"/>
      <c r="T363" s="66"/>
      <c r="U363" s="66"/>
      <c r="V363" s="66"/>
      <c r="W363" s="66"/>
      <c r="X363" s="66"/>
      <c r="Y363" s="66"/>
      <c r="Z363" s="116"/>
      <c r="AA363" s="66"/>
      <c r="AB363" s="66"/>
      <c r="AC363" s="66"/>
      <c r="AD363" s="66"/>
      <c r="AE363" s="66"/>
      <c r="AF363" s="66"/>
      <c r="AG363" s="66"/>
      <c r="AH363" s="66"/>
      <c r="AI363" s="116"/>
      <c r="AJ363" s="66"/>
      <c r="AK363" s="118"/>
      <c r="AL363" s="66"/>
      <c r="AM363" s="119"/>
      <c r="AN363" s="120"/>
      <c r="AO363" s="125"/>
    </row>
    <row r="364" spans="1:41" x14ac:dyDescent="0.2">
      <c r="A364" s="154"/>
      <c r="B364" s="50"/>
      <c r="C364" s="50"/>
      <c r="D364" s="50"/>
      <c r="E364" s="136"/>
      <c r="F364" s="52"/>
      <c r="G364" s="66"/>
      <c r="H364" s="88"/>
      <c r="I364" s="66"/>
      <c r="J364" s="66"/>
      <c r="K364" s="88"/>
      <c r="L364" s="66"/>
      <c r="M364" s="66"/>
      <c r="N364" s="88"/>
      <c r="O364" s="66"/>
      <c r="P364" s="74"/>
      <c r="Q364" s="141"/>
      <c r="R364" s="141"/>
      <c r="S364" s="116"/>
      <c r="T364" s="66"/>
      <c r="U364" s="66"/>
      <c r="V364" s="66"/>
      <c r="W364" s="66"/>
      <c r="X364" s="66"/>
      <c r="Y364" s="66"/>
      <c r="Z364" s="116"/>
      <c r="AA364" s="66"/>
      <c r="AB364" s="66"/>
      <c r="AC364" s="66"/>
      <c r="AD364" s="66"/>
      <c r="AE364" s="66"/>
      <c r="AF364" s="66"/>
      <c r="AG364" s="66"/>
      <c r="AH364" s="66"/>
      <c r="AI364" s="116"/>
      <c r="AJ364" s="66"/>
      <c r="AK364" s="118"/>
      <c r="AL364" s="66"/>
      <c r="AM364" s="119"/>
      <c r="AN364" s="120"/>
      <c r="AO364" s="125"/>
    </row>
    <row r="365" spans="1:41" x14ac:dyDescent="0.2">
      <c r="A365" s="154"/>
      <c r="B365" s="50"/>
      <c r="C365" s="50"/>
      <c r="D365" s="50"/>
      <c r="E365" s="136"/>
      <c r="F365" s="52"/>
      <c r="G365" s="66"/>
      <c r="H365" s="88"/>
      <c r="I365" s="66"/>
      <c r="J365" s="66"/>
      <c r="K365" s="88"/>
      <c r="L365" s="66"/>
      <c r="M365" s="66"/>
      <c r="N365" s="88"/>
      <c r="O365" s="66"/>
      <c r="P365" s="74"/>
      <c r="Q365" s="141"/>
      <c r="R365" s="141"/>
      <c r="S365" s="116"/>
      <c r="T365" s="66"/>
      <c r="U365" s="66"/>
      <c r="V365" s="66"/>
      <c r="W365" s="66"/>
      <c r="X365" s="66"/>
      <c r="Y365" s="66"/>
      <c r="Z365" s="116"/>
      <c r="AA365" s="66"/>
      <c r="AB365" s="66"/>
      <c r="AC365" s="66"/>
      <c r="AD365" s="66"/>
      <c r="AE365" s="66"/>
      <c r="AF365" s="66"/>
      <c r="AG365" s="66"/>
      <c r="AH365" s="66"/>
      <c r="AI365" s="116"/>
      <c r="AJ365" s="66"/>
      <c r="AK365" s="118"/>
      <c r="AL365" s="66"/>
      <c r="AM365" s="119"/>
      <c r="AN365" s="120"/>
      <c r="AO365" s="125"/>
    </row>
    <row r="366" spans="1:41" x14ac:dyDescent="0.2">
      <c r="A366" s="154"/>
      <c r="B366" s="50"/>
      <c r="C366" s="50"/>
      <c r="D366" s="50"/>
      <c r="E366" s="136"/>
      <c r="F366" s="52"/>
      <c r="G366" s="66"/>
      <c r="H366" s="88"/>
      <c r="I366" s="66"/>
      <c r="J366" s="66"/>
      <c r="K366" s="88"/>
      <c r="L366" s="66"/>
      <c r="M366" s="66"/>
      <c r="N366" s="88"/>
      <c r="O366" s="66"/>
      <c r="P366" s="74"/>
      <c r="Q366" s="141"/>
      <c r="R366" s="141"/>
      <c r="S366" s="116"/>
      <c r="T366" s="66"/>
      <c r="U366" s="66"/>
      <c r="V366" s="66"/>
      <c r="W366" s="66"/>
      <c r="X366" s="66"/>
      <c r="Y366" s="66"/>
      <c r="Z366" s="116"/>
      <c r="AA366" s="66"/>
      <c r="AB366" s="66"/>
      <c r="AC366" s="66"/>
      <c r="AD366" s="66"/>
      <c r="AE366" s="66"/>
      <c r="AF366" s="66"/>
      <c r="AG366" s="66"/>
      <c r="AH366" s="66"/>
      <c r="AI366" s="116"/>
      <c r="AJ366" s="66"/>
      <c r="AK366" s="118"/>
      <c r="AL366" s="66"/>
      <c r="AM366" s="119"/>
      <c r="AN366" s="120"/>
      <c r="AO366" s="125"/>
    </row>
    <row r="367" spans="1:41" x14ac:dyDescent="0.2">
      <c r="A367" s="154"/>
      <c r="B367" s="50"/>
      <c r="C367" s="50"/>
      <c r="D367" s="50"/>
      <c r="E367" s="136"/>
      <c r="F367" s="52"/>
      <c r="G367" s="66"/>
      <c r="H367" s="88"/>
      <c r="I367" s="66"/>
      <c r="J367" s="66"/>
      <c r="K367" s="88"/>
      <c r="L367" s="66"/>
      <c r="M367" s="66"/>
      <c r="N367" s="88"/>
      <c r="O367" s="66"/>
      <c r="P367" s="74"/>
      <c r="Q367" s="141"/>
      <c r="R367" s="141"/>
      <c r="S367" s="116"/>
      <c r="T367" s="66"/>
      <c r="U367" s="66"/>
      <c r="V367" s="66"/>
      <c r="W367" s="66"/>
      <c r="X367" s="66"/>
      <c r="Y367" s="66"/>
      <c r="Z367" s="116"/>
      <c r="AA367" s="66"/>
      <c r="AB367" s="66"/>
      <c r="AC367" s="66"/>
      <c r="AD367" s="66"/>
      <c r="AE367" s="66"/>
      <c r="AF367" s="66"/>
      <c r="AG367" s="66"/>
      <c r="AH367" s="66"/>
      <c r="AI367" s="116"/>
      <c r="AJ367" s="66"/>
      <c r="AK367" s="118"/>
      <c r="AL367" s="66"/>
      <c r="AM367" s="119"/>
      <c r="AN367" s="120"/>
      <c r="AO367" s="125"/>
    </row>
    <row r="368" spans="1:41" x14ac:dyDescent="0.2">
      <c r="A368" s="154"/>
      <c r="B368" s="50"/>
      <c r="C368" s="50"/>
      <c r="D368" s="50"/>
      <c r="E368" s="136"/>
      <c r="F368" s="52"/>
      <c r="G368" s="66"/>
      <c r="H368" s="88"/>
      <c r="I368" s="66"/>
      <c r="J368" s="66"/>
      <c r="K368" s="88"/>
      <c r="L368" s="66"/>
      <c r="M368" s="66"/>
      <c r="N368" s="88"/>
      <c r="O368" s="66"/>
      <c r="P368" s="74"/>
      <c r="Q368" s="141"/>
      <c r="R368" s="141"/>
      <c r="S368" s="116"/>
      <c r="T368" s="66"/>
      <c r="U368" s="66"/>
      <c r="V368" s="66"/>
      <c r="W368" s="66"/>
      <c r="X368" s="66"/>
      <c r="Y368" s="66"/>
      <c r="Z368" s="116"/>
      <c r="AA368" s="66"/>
      <c r="AB368" s="66"/>
      <c r="AC368" s="66"/>
      <c r="AD368" s="66"/>
      <c r="AE368" s="66"/>
      <c r="AF368" s="66"/>
      <c r="AG368" s="66"/>
      <c r="AH368" s="66"/>
      <c r="AI368" s="116"/>
      <c r="AJ368" s="66"/>
      <c r="AK368" s="118"/>
      <c r="AL368" s="66"/>
      <c r="AM368" s="119"/>
      <c r="AN368" s="120"/>
      <c r="AO368" s="125"/>
    </row>
    <row r="369" spans="1:41" x14ac:dyDescent="0.2">
      <c r="A369" s="154"/>
      <c r="B369" s="50"/>
      <c r="C369" s="50"/>
      <c r="D369" s="50"/>
      <c r="E369" s="136"/>
      <c r="F369" s="52"/>
      <c r="G369" s="66"/>
      <c r="H369" s="88"/>
      <c r="I369" s="66"/>
      <c r="J369" s="66"/>
      <c r="K369" s="88"/>
      <c r="L369" s="66"/>
      <c r="M369" s="66"/>
      <c r="N369" s="88"/>
      <c r="O369" s="66"/>
      <c r="P369" s="74"/>
      <c r="Q369" s="141"/>
      <c r="R369" s="141"/>
      <c r="S369" s="116"/>
      <c r="T369" s="66"/>
      <c r="U369" s="66"/>
      <c r="V369" s="66"/>
      <c r="W369" s="66"/>
      <c r="X369" s="66"/>
      <c r="Y369" s="66"/>
      <c r="Z369" s="116"/>
      <c r="AA369" s="66"/>
      <c r="AB369" s="66"/>
      <c r="AC369" s="66"/>
      <c r="AD369" s="66"/>
      <c r="AE369" s="66"/>
      <c r="AF369" s="66"/>
      <c r="AG369" s="66"/>
      <c r="AH369" s="66"/>
      <c r="AI369" s="116"/>
      <c r="AJ369" s="66"/>
      <c r="AK369" s="118"/>
      <c r="AL369" s="66"/>
      <c r="AM369" s="119"/>
      <c r="AN369" s="120"/>
      <c r="AO369" s="125"/>
    </row>
    <row r="370" spans="1:41" x14ac:dyDescent="0.2">
      <c r="A370" s="154"/>
      <c r="B370" s="50"/>
      <c r="C370" s="50"/>
      <c r="D370" s="50"/>
      <c r="E370" s="136"/>
      <c r="F370" s="52"/>
      <c r="G370" s="66"/>
      <c r="H370" s="88"/>
      <c r="I370" s="66"/>
      <c r="J370" s="66"/>
      <c r="K370" s="88"/>
      <c r="L370" s="66"/>
      <c r="M370" s="66"/>
      <c r="N370" s="88"/>
      <c r="O370" s="66"/>
      <c r="P370" s="74"/>
      <c r="Q370" s="141"/>
      <c r="R370" s="141"/>
      <c r="S370" s="116"/>
      <c r="T370" s="66"/>
      <c r="U370" s="66"/>
      <c r="V370" s="66"/>
      <c r="W370" s="66"/>
      <c r="X370" s="66"/>
      <c r="Y370" s="66"/>
      <c r="Z370" s="116"/>
      <c r="AA370" s="66"/>
      <c r="AB370" s="66"/>
      <c r="AC370" s="66"/>
      <c r="AD370" s="66"/>
      <c r="AE370" s="66"/>
      <c r="AF370" s="66"/>
      <c r="AG370" s="66"/>
      <c r="AH370" s="66"/>
      <c r="AI370" s="116"/>
      <c r="AJ370" s="66"/>
      <c r="AK370" s="118"/>
      <c r="AL370" s="66"/>
      <c r="AM370" s="119"/>
      <c r="AN370" s="120"/>
      <c r="AO370" s="125"/>
    </row>
    <row r="371" spans="1:41" x14ac:dyDescent="0.2">
      <c r="A371" s="154"/>
      <c r="B371" s="50"/>
      <c r="C371" s="50"/>
      <c r="D371" s="50"/>
      <c r="E371" s="136"/>
      <c r="F371" s="52"/>
      <c r="G371" s="66"/>
      <c r="H371" s="88"/>
      <c r="I371" s="66"/>
      <c r="J371" s="66"/>
      <c r="K371" s="88"/>
      <c r="L371" s="66"/>
      <c r="M371" s="66"/>
      <c r="N371" s="88"/>
      <c r="O371" s="66"/>
      <c r="P371" s="74"/>
      <c r="Q371" s="141"/>
      <c r="R371" s="141"/>
      <c r="S371" s="116"/>
      <c r="T371" s="66"/>
      <c r="U371" s="66"/>
      <c r="V371" s="66"/>
      <c r="W371" s="66"/>
      <c r="X371" s="66"/>
      <c r="Y371" s="66"/>
      <c r="Z371" s="116"/>
      <c r="AA371" s="66"/>
      <c r="AB371" s="66"/>
      <c r="AC371" s="66"/>
      <c r="AD371" s="66"/>
      <c r="AE371" s="66"/>
      <c r="AF371" s="66"/>
      <c r="AG371" s="66"/>
      <c r="AH371" s="66"/>
      <c r="AI371" s="116"/>
      <c r="AJ371" s="66"/>
      <c r="AK371" s="118"/>
      <c r="AL371" s="66"/>
      <c r="AM371" s="119"/>
      <c r="AN371" s="120"/>
      <c r="AO371" s="125"/>
    </row>
    <row r="372" spans="1:41" x14ac:dyDescent="0.2">
      <c r="A372" s="154"/>
      <c r="B372" s="50"/>
      <c r="C372" s="50"/>
      <c r="D372" s="50"/>
      <c r="E372" s="136"/>
      <c r="F372" s="52"/>
      <c r="G372" s="66"/>
      <c r="H372" s="88"/>
      <c r="I372" s="66"/>
      <c r="J372" s="66"/>
      <c r="K372" s="88"/>
      <c r="L372" s="66"/>
      <c r="M372" s="66"/>
      <c r="N372" s="88"/>
      <c r="O372" s="66"/>
      <c r="P372" s="74"/>
      <c r="Q372" s="141"/>
      <c r="R372" s="141"/>
      <c r="S372" s="116"/>
      <c r="T372" s="66"/>
      <c r="U372" s="66"/>
      <c r="V372" s="66"/>
      <c r="W372" s="66"/>
      <c r="X372" s="66"/>
      <c r="Y372" s="66"/>
      <c r="Z372" s="116"/>
      <c r="AA372" s="66"/>
      <c r="AB372" s="66"/>
      <c r="AC372" s="66"/>
      <c r="AD372" s="66"/>
      <c r="AE372" s="66"/>
      <c r="AF372" s="66"/>
      <c r="AG372" s="66"/>
      <c r="AH372" s="66"/>
      <c r="AI372" s="116"/>
      <c r="AJ372" s="66"/>
      <c r="AK372" s="118"/>
      <c r="AL372" s="66"/>
      <c r="AM372" s="119"/>
      <c r="AN372" s="120"/>
      <c r="AO372" s="125"/>
    </row>
    <row r="373" spans="1:41" x14ac:dyDescent="0.2">
      <c r="A373" s="154"/>
      <c r="B373" s="50"/>
      <c r="C373" s="50"/>
      <c r="D373" s="50"/>
      <c r="E373" s="136"/>
      <c r="F373" s="52"/>
      <c r="G373" s="66"/>
      <c r="H373" s="88"/>
      <c r="I373" s="66"/>
      <c r="J373" s="66"/>
      <c r="K373" s="88"/>
      <c r="L373" s="66"/>
      <c r="M373" s="66"/>
      <c r="N373" s="88"/>
      <c r="O373" s="66"/>
      <c r="P373" s="74"/>
      <c r="Q373" s="141"/>
      <c r="R373" s="141"/>
      <c r="S373" s="116"/>
      <c r="T373" s="66"/>
      <c r="U373" s="66"/>
      <c r="V373" s="66"/>
      <c r="W373" s="66"/>
      <c r="X373" s="66"/>
      <c r="Y373" s="66"/>
      <c r="Z373" s="116"/>
      <c r="AA373" s="66"/>
      <c r="AB373" s="66"/>
      <c r="AC373" s="66"/>
      <c r="AD373" s="66"/>
      <c r="AE373" s="66"/>
      <c r="AF373" s="66"/>
      <c r="AG373" s="66"/>
      <c r="AH373" s="66"/>
      <c r="AI373" s="116"/>
      <c r="AJ373" s="66"/>
      <c r="AK373" s="118"/>
      <c r="AL373" s="66"/>
      <c r="AM373" s="119"/>
      <c r="AN373" s="120"/>
      <c r="AO373" s="125"/>
    </row>
    <row r="374" spans="1:41" x14ac:dyDescent="0.2">
      <c r="A374" s="154"/>
      <c r="B374" s="50"/>
      <c r="C374" s="50"/>
      <c r="D374" s="50"/>
      <c r="E374" s="136"/>
      <c r="F374" s="52"/>
      <c r="G374" s="66"/>
      <c r="H374" s="88"/>
      <c r="I374" s="66"/>
      <c r="J374" s="66"/>
      <c r="K374" s="88"/>
      <c r="L374" s="66"/>
      <c r="M374" s="66"/>
      <c r="N374" s="88"/>
      <c r="O374" s="66"/>
      <c r="P374" s="74"/>
      <c r="Q374" s="141"/>
      <c r="R374" s="141"/>
      <c r="S374" s="116"/>
      <c r="T374" s="66"/>
      <c r="U374" s="66"/>
      <c r="V374" s="66"/>
      <c r="W374" s="66"/>
      <c r="X374" s="66"/>
      <c r="Y374" s="66"/>
      <c r="Z374" s="116"/>
      <c r="AA374" s="66"/>
      <c r="AB374" s="66"/>
      <c r="AC374" s="66"/>
      <c r="AD374" s="66"/>
      <c r="AE374" s="66"/>
      <c r="AF374" s="66"/>
      <c r="AG374" s="66"/>
      <c r="AH374" s="66"/>
      <c r="AI374" s="116"/>
      <c r="AJ374" s="66"/>
      <c r="AK374" s="118"/>
      <c r="AL374" s="66"/>
      <c r="AM374" s="119"/>
      <c r="AN374" s="120"/>
      <c r="AO374" s="125"/>
    </row>
    <row r="375" spans="1:41" x14ac:dyDescent="0.2">
      <c r="A375" s="154"/>
      <c r="B375" s="50"/>
      <c r="C375" s="50"/>
      <c r="D375" s="50"/>
      <c r="E375" s="136"/>
      <c r="F375" s="52"/>
      <c r="G375" s="66"/>
      <c r="H375" s="88"/>
      <c r="I375" s="66"/>
      <c r="J375" s="66"/>
      <c r="K375" s="88"/>
      <c r="L375" s="66"/>
      <c r="M375" s="66"/>
      <c r="N375" s="88"/>
      <c r="O375" s="66"/>
      <c r="P375" s="74"/>
      <c r="Q375" s="141"/>
      <c r="R375" s="141"/>
      <c r="S375" s="116"/>
      <c r="T375" s="66"/>
      <c r="U375" s="66"/>
      <c r="V375" s="66"/>
      <c r="W375" s="66"/>
      <c r="X375" s="66"/>
      <c r="Y375" s="66"/>
      <c r="Z375" s="116"/>
      <c r="AA375" s="66"/>
      <c r="AB375" s="66"/>
      <c r="AC375" s="66"/>
      <c r="AD375" s="66"/>
      <c r="AE375" s="66"/>
      <c r="AF375" s="66"/>
      <c r="AG375" s="66"/>
      <c r="AH375" s="66"/>
      <c r="AI375" s="116"/>
      <c r="AJ375" s="66"/>
      <c r="AK375" s="118"/>
      <c r="AL375" s="66"/>
      <c r="AM375" s="119"/>
      <c r="AN375" s="120"/>
      <c r="AO375" s="125"/>
    </row>
    <row r="376" spans="1:41" x14ac:dyDescent="0.2">
      <c r="A376" s="154"/>
      <c r="B376" s="50"/>
      <c r="C376" s="50"/>
      <c r="D376" s="50"/>
      <c r="E376" s="136"/>
      <c r="F376" s="52"/>
      <c r="G376" s="66"/>
      <c r="H376" s="88"/>
      <c r="I376" s="66"/>
      <c r="J376" s="66"/>
      <c r="K376" s="88"/>
      <c r="L376" s="66"/>
      <c r="M376" s="66"/>
      <c r="N376" s="88"/>
      <c r="O376" s="66"/>
      <c r="P376" s="74"/>
      <c r="Q376" s="141"/>
      <c r="R376" s="141"/>
      <c r="S376" s="116"/>
      <c r="T376" s="66"/>
      <c r="U376" s="66"/>
      <c r="V376" s="66"/>
      <c r="W376" s="66"/>
      <c r="X376" s="66"/>
      <c r="Y376" s="66"/>
      <c r="Z376" s="116"/>
      <c r="AA376" s="66"/>
      <c r="AB376" s="66"/>
      <c r="AC376" s="66"/>
      <c r="AD376" s="66"/>
      <c r="AE376" s="66"/>
      <c r="AF376" s="66"/>
      <c r="AG376" s="66"/>
      <c r="AH376" s="66"/>
      <c r="AI376" s="116"/>
      <c r="AJ376" s="66"/>
      <c r="AK376" s="118"/>
      <c r="AL376" s="66"/>
      <c r="AM376" s="119"/>
      <c r="AN376" s="120"/>
      <c r="AO376" s="125"/>
    </row>
    <row r="377" spans="1:41" x14ac:dyDescent="0.2">
      <c r="A377" s="154"/>
      <c r="B377" s="50"/>
      <c r="C377" s="50"/>
      <c r="D377" s="50"/>
      <c r="E377" s="136"/>
      <c r="F377" s="52"/>
      <c r="G377" s="66"/>
      <c r="H377" s="88"/>
      <c r="I377" s="66"/>
      <c r="J377" s="66"/>
      <c r="K377" s="88"/>
      <c r="L377" s="66"/>
      <c r="M377" s="66"/>
      <c r="N377" s="88"/>
      <c r="O377" s="66"/>
      <c r="P377" s="74"/>
      <c r="Q377" s="141"/>
      <c r="R377" s="141"/>
      <c r="S377" s="116"/>
      <c r="T377" s="66"/>
      <c r="U377" s="66"/>
      <c r="V377" s="66"/>
      <c r="W377" s="66"/>
      <c r="X377" s="66"/>
      <c r="Y377" s="66"/>
      <c r="Z377" s="116"/>
      <c r="AA377" s="66"/>
      <c r="AB377" s="66"/>
      <c r="AC377" s="66"/>
      <c r="AD377" s="66"/>
      <c r="AE377" s="66"/>
      <c r="AF377" s="66"/>
      <c r="AG377" s="66"/>
      <c r="AH377" s="66"/>
      <c r="AI377" s="116"/>
      <c r="AJ377" s="66"/>
      <c r="AK377" s="118"/>
      <c r="AL377" s="66"/>
      <c r="AM377" s="119"/>
      <c r="AN377" s="120"/>
      <c r="AO377" s="125"/>
    </row>
    <row r="378" spans="1:41" x14ac:dyDescent="0.2">
      <c r="A378" s="154"/>
      <c r="B378" s="50"/>
      <c r="C378" s="50"/>
      <c r="D378" s="50"/>
      <c r="E378" s="136"/>
      <c r="F378" s="52"/>
      <c r="G378" s="66"/>
      <c r="H378" s="88"/>
      <c r="I378" s="66"/>
      <c r="J378" s="66"/>
      <c r="K378" s="88"/>
      <c r="L378" s="66"/>
      <c r="M378" s="66"/>
      <c r="N378" s="88"/>
      <c r="O378" s="66"/>
      <c r="P378" s="74"/>
      <c r="Q378" s="141"/>
      <c r="R378" s="141"/>
      <c r="S378" s="116"/>
      <c r="T378" s="66"/>
      <c r="U378" s="66"/>
      <c r="V378" s="66"/>
      <c r="W378" s="66"/>
      <c r="X378" s="66"/>
      <c r="Y378" s="66"/>
      <c r="Z378" s="116"/>
      <c r="AA378" s="66"/>
      <c r="AB378" s="66"/>
      <c r="AC378" s="66"/>
      <c r="AD378" s="66"/>
      <c r="AE378" s="66"/>
      <c r="AF378" s="66"/>
      <c r="AG378" s="66"/>
      <c r="AH378" s="66"/>
      <c r="AI378" s="116"/>
      <c r="AJ378" s="66"/>
      <c r="AK378" s="118"/>
      <c r="AL378" s="66"/>
      <c r="AM378" s="119"/>
      <c r="AN378" s="120"/>
      <c r="AO378" s="125"/>
    </row>
    <row r="379" spans="1:41" x14ac:dyDescent="0.2">
      <c r="A379" s="154"/>
      <c r="B379" s="50"/>
      <c r="C379" s="50"/>
      <c r="D379" s="50"/>
      <c r="E379" s="136"/>
      <c r="F379" s="52"/>
      <c r="G379" s="66"/>
      <c r="H379" s="88"/>
      <c r="I379" s="66"/>
      <c r="J379" s="66"/>
      <c r="K379" s="88"/>
      <c r="L379" s="66"/>
      <c r="M379" s="66"/>
      <c r="N379" s="88"/>
      <c r="O379" s="66"/>
      <c r="P379" s="74"/>
      <c r="Q379" s="141"/>
      <c r="R379" s="141"/>
      <c r="S379" s="116"/>
      <c r="T379" s="66"/>
      <c r="U379" s="66"/>
      <c r="V379" s="66"/>
      <c r="W379" s="66"/>
      <c r="X379" s="66"/>
      <c r="Y379" s="66"/>
      <c r="Z379" s="116"/>
      <c r="AA379" s="66"/>
      <c r="AB379" s="66"/>
      <c r="AC379" s="66"/>
      <c r="AD379" s="66"/>
      <c r="AE379" s="66"/>
      <c r="AF379" s="66"/>
      <c r="AG379" s="66"/>
      <c r="AH379" s="66"/>
      <c r="AI379" s="116"/>
      <c r="AJ379" s="66"/>
      <c r="AK379" s="118"/>
      <c r="AL379" s="66"/>
      <c r="AM379" s="119"/>
      <c r="AN379" s="120"/>
      <c r="AO379" s="125"/>
    </row>
    <row r="380" spans="1:41" x14ac:dyDescent="0.2">
      <c r="A380" s="154"/>
      <c r="B380" s="50"/>
      <c r="C380" s="50"/>
      <c r="D380" s="50"/>
      <c r="E380" s="136"/>
      <c r="F380" s="52"/>
      <c r="G380" s="66"/>
      <c r="H380" s="88"/>
      <c r="I380" s="66"/>
      <c r="J380" s="66"/>
      <c r="K380" s="88"/>
      <c r="L380" s="66"/>
      <c r="M380" s="66"/>
      <c r="N380" s="88"/>
      <c r="O380" s="66"/>
      <c r="P380" s="74"/>
      <c r="Q380" s="141"/>
      <c r="R380" s="141"/>
      <c r="S380" s="116"/>
      <c r="T380" s="66"/>
      <c r="U380" s="66"/>
      <c r="V380" s="66"/>
      <c r="W380" s="66"/>
      <c r="X380" s="66"/>
      <c r="Y380" s="66"/>
      <c r="Z380" s="116"/>
      <c r="AA380" s="66"/>
      <c r="AB380" s="66"/>
      <c r="AC380" s="66"/>
      <c r="AD380" s="66"/>
      <c r="AE380" s="66"/>
      <c r="AF380" s="66"/>
      <c r="AG380" s="66"/>
      <c r="AH380" s="66"/>
      <c r="AI380" s="116"/>
      <c r="AJ380" s="66"/>
      <c r="AK380" s="118"/>
      <c r="AL380" s="66"/>
      <c r="AM380" s="119"/>
      <c r="AN380" s="120"/>
      <c r="AO380" s="125"/>
    </row>
    <row r="381" spans="1:41" x14ac:dyDescent="0.2">
      <c r="A381" s="154"/>
      <c r="B381" s="50"/>
      <c r="C381" s="50"/>
      <c r="D381" s="50"/>
      <c r="E381" s="136"/>
      <c r="F381" s="52"/>
      <c r="G381" s="66"/>
      <c r="H381" s="88"/>
      <c r="I381" s="66"/>
      <c r="J381" s="66"/>
      <c r="K381" s="88"/>
      <c r="L381" s="66"/>
      <c r="M381" s="66"/>
      <c r="N381" s="88"/>
      <c r="O381" s="66"/>
      <c r="P381" s="74"/>
      <c r="Q381" s="141"/>
      <c r="R381" s="141"/>
      <c r="S381" s="116"/>
      <c r="T381" s="66"/>
      <c r="U381" s="66"/>
      <c r="V381" s="66"/>
      <c r="W381" s="66"/>
      <c r="X381" s="66"/>
      <c r="Y381" s="66"/>
      <c r="Z381" s="116"/>
      <c r="AA381" s="66"/>
      <c r="AB381" s="66"/>
      <c r="AC381" s="66"/>
      <c r="AD381" s="66"/>
      <c r="AE381" s="66"/>
      <c r="AF381" s="66"/>
      <c r="AG381" s="66"/>
      <c r="AH381" s="66"/>
      <c r="AI381" s="116"/>
      <c r="AJ381" s="66"/>
      <c r="AK381" s="118"/>
      <c r="AL381" s="66"/>
      <c r="AM381" s="119"/>
      <c r="AN381" s="120"/>
      <c r="AO381" s="125"/>
    </row>
    <row r="382" spans="1:41" x14ac:dyDescent="0.2">
      <c r="A382" s="154"/>
      <c r="B382" s="50"/>
      <c r="C382" s="50"/>
      <c r="D382" s="50"/>
      <c r="E382" s="136"/>
      <c r="F382" s="52"/>
      <c r="G382" s="66"/>
      <c r="H382" s="88"/>
      <c r="I382" s="66"/>
      <c r="J382" s="66"/>
      <c r="K382" s="88"/>
      <c r="L382" s="66"/>
      <c r="M382" s="66"/>
      <c r="N382" s="88"/>
      <c r="O382" s="66"/>
      <c r="P382" s="74"/>
      <c r="Q382" s="141"/>
      <c r="R382" s="141"/>
      <c r="S382" s="116"/>
      <c r="T382" s="66"/>
      <c r="U382" s="66"/>
      <c r="V382" s="66"/>
      <c r="W382" s="66"/>
      <c r="X382" s="66"/>
      <c r="Y382" s="66"/>
      <c r="Z382" s="116"/>
      <c r="AA382" s="66"/>
      <c r="AB382" s="66"/>
      <c r="AC382" s="66"/>
      <c r="AD382" s="66"/>
      <c r="AE382" s="66"/>
      <c r="AF382" s="66"/>
      <c r="AG382" s="66"/>
      <c r="AH382" s="66"/>
      <c r="AI382" s="116"/>
      <c r="AJ382" s="66"/>
      <c r="AK382" s="118"/>
      <c r="AL382" s="66"/>
      <c r="AM382" s="119"/>
      <c r="AN382" s="120"/>
      <c r="AO382" s="125"/>
    </row>
    <row r="383" spans="1:41" x14ac:dyDescent="0.2">
      <c r="A383" s="154"/>
      <c r="B383" s="50"/>
      <c r="C383" s="50"/>
      <c r="D383" s="50"/>
      <c r="E383" s="136"/>
      <c r="F383" s="52"/>
      <c r="G383" s="66"/>
      <c r="H383" s="88"/>
      <c r="I383" s="66"/>
      <c r="J383" s="66"/>
      <c r="K383" s="88"/>
      <c r="L383" s="66"/>
      <c r="M383" s="66"/>
      <c r="N383" s="88"/>
      <c r="O383" s="66"/>
      <c r="P383" s="74"/>
      <c r="Q383" s="141"/>
      <c r="R383" s="141"/>
      <c r="S383" s="116"/>
      <c r="T383" s="66"/>
      <c r="U383" s="66"/>
      <c r="V383" s="66"/>
      <c r="W383" s="66"/>
      <c r="X383" s="66"/>
      <c r="Y383" s="66"/>
      <c r="Z383" s="116"/>
      <c r="AA383" s="66"/>
      <c r="AB383" s="66"/>
      <c r="AC383" s="66"/>
      <c r="AD383" s="66"/>
      <c r="AE383" s="66"/>
      <c r="AF383" s="66"/>
      <c r="AG383" s="66"/>
      <c r="AH383" s="66"/>
      <c r="AI383" s="116"/>
      <c r="AJ383" s="66"/>
      <c r="AK383" s="118"/>
      <c r="AL383" s="66"/>
      <c r="AM383" s="119"/>
      <c r="AN383" s="120"/>
      <c r="AO383" s="125"/>
    </row>
    <row r="384" spans="1:41" x14ac:dyDescent="0.2">
      <c r="A384" s="154"/>
      <c r="B384" s="50"/>
      <c r="C384" s="50"/>
      <c r="D384" s="50"/>
      <c r="E384" s="136"/>
      <c r="F384" s="52"/>
      <c r="G384" s="66"/>
      <c r="H384" s="88"/>
      <c r="I384" s="66"/>
      <c r="J384" s="66"/>
      <c r="K384" s="88"/>
      <c r="L384" s="66"/>
      <c r="M384" s="66"/>
      <c r="N384" s="88"/>
      <c r="O384" s="66"/>
      <c r="P384" s="74"/>
      <c r="Q384" s="141"/>
      <c r="R384" s="141"/>
      <c r="S384" s="116"/>
      <c r="T384" s="66"/>
      <c r="U384" s="66"/>
      <c r="V384" s="66"/>
      <c r="W384" s="66"/>
      <c r="X384" s="66"/>
      <c r="Y384" s="66"/>
      <c r="Z384" s="116"/>
      <c r="AA384" s="66"/>
      <c r="AB384" s="66"/>
      <c r="AC384" s="66"/>
      <c r="AD384" s="66"/>
      <c r="AE384" s="66"/>
      <c r="AF384" s="66"/>
      <c r="AG384" s="66"/>
      <c r="AH384" s="66"/>
      <c r="AI384" s="116"/>
      <c r="AJ384" s="66"/>
      <c r="AK384" s="118"/>
      <c r="AL384" s="66"/>
      <c r="AM384" s="119"/>
      <c r="AN384" s="120"/>
      <c r="AO384" s="125"/>
    </row>
    <row r="385" spans="1:41" x14ac:dyDescent="0.2">
      <c r="A385" s="154"/>
      <c r="B385" s="50"/>
      <c r="C385" s="50"/>
      <c r="D385" s="50"/>
      <c r="E385" s="136"/>
      <c r="F385" s="52"/>
      <c r="G385" s="66"/>
      <c r="H385" s="88"/>
      <c r="I385" s="66"/>
      <c r="J385" s="66"/>
      <c r="K385" s="88"/>
      <c r="L385" s="66"/>
      <c r="M385" s="66"/>
      <c r="N385" s="88"/>
      <c r="O385" s="66"/>
      <c r="P385" s="74"/>
      <c r="Q385" s="141"/>
      <c r="R385" s="141"/>
      <c r="S385" s="116"/>
      <c r="T385" s="66"/>
      <c r="U385" s="66"/>
      <c r="V385" s="66"/>
      <c r="W385" s="66"/>
      <c r="X385" s="66"/>
      <c r="Y385" s="66"/>
      <c r="Z385" s="116"/>
      <c r="AA385" s="66"/>
      <c r="AB385" s="66"/>
      <c r="AC385" s="66"/>
      <c r="AD385" s="66"/>
      <c r="AE385" s="66"/>
      <c r="AF385" s="66"/>
      <c r="AG385" s="66"/>
      <c r="AH385" s="66"/>
      <c r="AI385" s="116"/>
      <c r="AJ385" s="66"/>
      <c r="AK385" s="118"/>
      <c r="AL385" s="66"/>
      <c r="AM385" s="119"/>
      <c r="AN385" s="120"/>
      <c r="AO385" s="125"/>
    </row>
    <row r="386" spans="1:41" x14ac:dyDescent="0.2">
      <c r="A386" s="154"/>
      <c r="B386" s="50"/>
      <c r="C386" s="50"/>
      <c r="D386" s="50"/>
      <c r="E386" s="136"/>
      <c r="F386" s="52"/>
      <c r="G386" s="66"/>
      <c r="H386" s="88"/>
      <c r="I386" s="66"/>
      <c r="J386" s="66"/>
      <c r="K386" s="88"/>
      <c r="L386" s="66"/>
      <c r="M386" s="66"/>
      <c r="N386" s="88"/>
      <c r="O386" s="66"/>
      <c r="P386" s="74"/>
      <c r="Q386" s="141"/>
      <c r="R386" s="141"/>
      <c r="S386" s="116"/>
      <c r="T386" s="66"/>
      <c r="U386" s="66"/>
      <c r="V386" s="66"/>
      <c r="W386" s="66"/>
      <c r="X386" s="66"/>
      <c r="Y386" s="66"/>
      <c r="Z386" s="116"/>
      <c r="AA386" s="66"/>
      <c r="AB386" s="66"/>
      <c r="AC386" s="66"/>
      <c r="AD386" s="66"/>
      <c r="AE386" s="66"/>
      <c r="AF386" s="66"/>
      <c r="AG386" s="66"/>
      <c r="AH386" s="66"/>
      <c r="AI386" s="116"/>
      <c r="AJ386" s="66"/>
      <c r="AK386" s="118"/>
      <c r="AL386" s="66"/>
      <c r="AM386" s="119"/>
      <c r="AN386" s="120"/>
      <c r="AO386" s="125"/>
    </row>
    <row r="387" spans="1:41" x14ac:dyDescent="0.2">
      <c r="A387" s="154"/>
      <c r="B387" s="50"/>
      <c r="C387" s="50"/>
      <c r="D387" s="50"/>
      <c r="E387" s="136"/>
      <c r="F387" s="52"/>
      <c r="G387" s="66"/>
      <c r="H387" s="88"/>
      <c r="I387" s="66"/>
      <c r="J387" s="66"/>
      <c r="K387" s="88"/>
      <c r="L387" s="66"/>
      <c r="M387" s="66"/>
      <c r="N387" s="88"/>
      <c r="O387" s="66"/>
      <c r="P387" s="74"/>
      <c r="Q387" s="141"/>
      <c r="R387" s="141"/>
      <c r="S387" s="116"/>
      <c r="T387" s="66"/>
      <c r="U387" s="66"/>
      <c r="V387" s="66"/>
      <c r="W387" s="66"/>
      <c r="X387" s="66"/>
      <c r="Y387" s="66"/>
      <c r="Z387" s="116"/>
      <c r="AA387" s="66"/>
      <c r="AB387" s="66"/>
      <c r="AC387" s="66"/>
      <c r="AD387" s="66"/>
      <c r="AE387" s="66"/>
      <c r="AF387" s="66"/>
      <c r="AG387" s="66"/>
      <c r="AH387" s="66"/>
      <c r="AI387" s="116"/>
      <c r="AJ387" s="66"/>
      <c r="AK387" s="118"/>
      <c r="AL387" s="66"/>
      <c r="AM387" s="119"/>
      <c r="AN387" s="120"/>
      <c r="AO387" s="125"/>
    </row>
    <row r="388" spans="1:41" x14ac:dyDescent="0.2">
      <c r="A388" s="154"/>
      <c r="B388" s="50"/>
      <c r="C388" s="50"/>
      <c r="D388" s="50"/>
      <c r="E388" s="136"/>
      <c r="F388" s="52"/>
      <c r="G388" s="66"/>
      <c r="H388" s="88"/>
      <c r="I388" s="66"/>
      <c r="J388" s="66"/>
      <c r="K388" s="88"/>
      <c r="L388" s="66"/>
      <c r="M388" s="66"/>
      <c r="N388" s="88"/>
      <c r="O388" s="66"/>
      <c r="P388" s="74"/>
      <c r="Q388" s="141"/>
      <c r="R388" s="141"/>
      <c r="S388" s="116"/>
      <c r="T388" s="66"/>
      <c r="U388" s="66"/>
      <c r="V388" s="66"/>
      <c r="W388" s="66"/>
      <c r="X388" s="66"/>
      <c r="Y388" s="66"/>
      <c r="Z388" s="116"/>
      <c r="AA388" s="66"/>
      <c r="AB388" s="66"/>
      <c r="AC388" s="66"/>
      <c r="AD388" s="66"/>
      <c r="AE388" s="66"/>
      <c r="AF388" s="66"/>
      <c r="AG388" s="66"/>
      <c r="AH388" s="66"/>
      <c r="AI388" s="116"/>
      <c r="AJ388" s="66"/>
      <c r="AK388" s="118"/>
      <c r="AL388" s="66"/>
      <c r="AM388" s="119"/>
      <c r="AN388" s="120"/>
      <c r="AO388" s="125"/>
    </row>
    <row r="389" spans="1:41" x14ac:dyDescent="0.2">
      <c r="A389" s="154"/>
      <c r="B389" s="50"/>
      <c r="C389" s="50"/>
      <c r="D389" s="50"/>
      <c r="E389" s="136"/>
      <c r="F389" s="52"/>
      <c r="G389" s="66"/>
      <c r="H389" s="88"/>
      <c r="I389" s="66"/>
      <c r="J389" s="66"/>
      <c r="K389" s="88"/>
      <c r="L389" s="66"/>
      <c r="M389" s="66"/>
      <c r="N389" s="88"/>
      <c r="O389" s="66"/>
      <c r="P389" s="74"/>
      <c r="Q389" s="141"/>
      <c r="R389" s="141"/>
      <c r="S389" s="116"/>
      <c r="T389" s="66"/>
      <c r="U389" s="66"/>
      <c r="V389" s="66"/>
      <c r="W389" s="66"/>
      <c r="X389" s="66"/>
      <c r="Y389" s="66"/>
      <c r="Z389" s="116"/>
      <c r="AA389" s="66"/>
      <c r="AB389" s="66"/>
      <c r="AC389" s="66"/>
      <c r="AD389" s="66"/>
      <c r="AE389" s="66"/>
      <c r="AF389" s="66"/>
      <c r="AG389" s="66"/>
      <c r="AH389" s="66"/>
      <c r="AI389" s="116"/>
      <c r="AJ389" s="66"/>
      <c r="AK389" s="118"/>
      <c r="AL389" s="66"/>
      <c r="AM389" s="119"/>
      <c r="AN389" s="120"/>
      <c r="AO389" s="125"/>
    </row>
    <row r="390" spans="1:41" x14ac:dyDescent="0.2">
      <c r="A390" s="154"/>
      <c r="B390" s="50"/>
      <c r="C390" s="50"/>
      <c r="D390" s="50"/>
      <c r="E390" s="136"/>
      <c r="F390" s="52"/>
      <c r="G390" s="66"/>
      <c r="H390" s="88"/>
      <c r="I390" s="66"/>
      <c r="J390" s="66"/>
      <c r="K390" s="88"/>
      <c r="L390" s="66"/>
      <c r="M390" s="66"/>
      <c r="N390" s="88"/>
      <c r="O390" s="66"/>
      <c r="P390" s="74"/>
      <c r="Q390" s="141"/>
      <c r="R390" s="141"/>
      <c r="S390" s="116"/>
      <c r="T390" s="66"/>
      <c r="U390" s="66"/>
      <c r="V390" s="66"/>
      <c r="W390" s="66"/>
      <c r="X390" s="66"/>
      <c r="Y390" s="66"/>
      <c r="Z390" s="116"/>
      <c r="AA390" s="66"/>
      <c r="AB390" s="66"/>
      <c r="AC390" s="66"/>
      <c r="AD390" s="66"/>
      <c r="AE390" s="66"/>
      <c r="AF390" s="66"/>
      <c r="AG390" s="66"/>
      <c r="AH390" s="66"/>
      <c r="AI390" s="116"/>
      <c r="AJ390" s="66"/>
      <c r="AK390" s="118"/>
      <c r="AL390" s="66"/>
      <c r="AM390" s="119"/>
      <c r="AN390" s="120"/>
      <c r="AO390" s="125"/>
    </row>
    <row r="391" spans="1:41" x14ac:dyDescent="0.2">
      <c r="A391" s="154"/>
      <c r="B391" s="50"/>
      <c r="C391" s="50"/>
      <c r="D391" s="50"/>
      <c r="E391" s="136"/>
      <c r="F391" s="52"/>
      <c r="G391" s="66"/>
      <c r="H391" s="88"/>
      <c r="I391" s="66"/>
      <c r="J391" s="66"/>
      <c r="K391" s="88"/>
      <c r="L391" s="66"/>
      <c r="M391" s="66"/>
      <c r="N391" s="88"/>
      <c r="O391" s="66"/>
      <c r="P391" s="74"/>
      <c r="Q391" s="141"/>
      <c r="R391" s="141"/>
      <c r="S391" s="116"/>
      <c r="T391" s="66"/>
      <c r="U391" s="66"/>
      <c r="V391" s="66"/>
      <c r="W391" s="66"/>
      <c r="X391" s="66"/>
      <c r="Y391" s="66"/>
      <c r="Z391" s="116"/>
      <c r="AA391" s="66"/>
      <c r="AB391" s="66"/>
      <c r="AC391" s="66"/>
      <c r="AD391" s="66"/>
      <c r="AE391" s="66"/>
      <c r="AF391" s="66"/>
      <c r="AG391" s="66"/>
      <c r="AH391" s="66"/>
      <c r="AI391" s="116"/>
      <c r="AJ391" s="66"/>
      <c r="AK391" s="118"/>
      <c r="AL391" s="66"/>
      <c r="AM391" s="119"/>
      <c r="AN391" s="120"/>
      <c r="AO391" s="125"/>
    </row>
    <row r="392" spans="1:41" x14ac:dyDescent="0.2">
      <c r="A392" s="154"/>
      <c r="B392" s="50"/>
      <c r="C392" s="50"/>
      <c r="D392" s="50"/>
      <c r="E392" s="136"/>
      <c r="F392" s="52"/>
      <c r="G392" s="66"/>
      <c r="H392" s="88"/>
      <c r="I392" s="66"/>
      <c r="J392" s="66"/>
      <c r="K392" s="88"/>
      <c r="L392" s="66"/>
      <c r="M392" s="66"/>
      <c r="N392" s="88"/>
      <c r="O392" s="66"/>
      <c r="P392" s="74"/>
      <c r="Q392" s="141"/>
      <c r="R392" s="141"/>
      <c r="S392" s="116"/>
      <c r="T392" s="66"/>
      <c r="U392" s="66"/>
      <c r="V392" s="66"/>
      <c r="W392" s="66"/>
      <c r="X392" s="66"/>
      <c r="Y392" s="66"/>
      <c r="Z392" s="116"/>
      <c r="AA392" s="66"/>
      <c r="AB392" s="66"/>
      <c r="AC392" s="66"/>
      <c r="AD392" s="66"/>
      <c r="AE392" s="66"/>
      <c r="AF392" s="66"/>
      <c r="AG392" s="66"/>
      <c r="AH392" s="66"/>
      <c r="AI392" s="116"/>
      <c r="AJ392" s="66"/>
      <c r="AK392" s="118"/>
      <c r="AL392" s="66"/>
      <c r="AM392" s="119"/>
      <c r="AN392" s="120"/>
      <c r="AO392" s="125"/>
    </row>
    <row r="393" spans="1:41" x14ac:dyDescent="0.2">
      <c r="A393" s="154"/>
      <c r="B393" s="50"/>
      <c r="C393" s="50"/>
      <c r="D393" s="50"/>
      <c r="E393" s="136"/>
      <c r="F393" s="52"/>
      <c r="G393" s="66"/>
      <c r="H393" s="88"/>
      <c r="I393" s="66"/>
      <c r="J393" s="66"/>
      <c r="K393" s="88"/>
      <c r="L393" s="66"/>
      <c r="M393" s="66"/>
      <c r="N393" s="88"/>
      <c r="O393" s="66"/>
      <c r="P393" s="74"/>
      <c r="Q393" s="141"/>
      <c r="R393" s="141"/>
      <c r="S393" s="116"/>
      <c r="T393" s="66"/>
      <c r="U393" s="66"/>
      <c r="V393" s="66"/>
      <c r="W393" s="66"/>
      <c r="X393" s="66"/>
      <c r="Y393" s="66"/>
      <c r="Z393" s="116"/>
      <c r="AA393" s="66"/>
      <c r="AB393" s="66"/>
      <c r="AC393" s="66"/>
      <c r="AD393" s="66"/>
      <c r="AE393" s="66"/>
      <c r="AF393" s="66"/>
      <c r="AG393" s="66"/>
      <c r="AH393" s="66"/>
      <c r="AI393" s="116"/>
      <c r="AJ393" s="66"/>
      <c r="AK393" s="118"/>
      <c r="AL393" s="66"/>
      <c r="AM393" s="119"/>
      <c r="AN393" s="120"/>
      <c r="AO393" s="125"/>
    </row>
    <row r="394" spans="1:41" x14ac:dyDescent="0.2">
      <c r="A394" s="154"/>
      <c r="B394" s="50"/>
      <c r="C394" s="50"/>
      <c r="D394" s="50"/>
      <c r="E394" s="136"/>
      <c r="F394" s="52"/>
      <c r="G394" s="66"/>
      <c r="H394" s="88"/>
      <c r="I394" s="66"/>
      <c r="J394" s="66"/>
      <c r="K394" s="88"/>
      <c r="L394" s="66"/>
      <c r="M394" s="66"/>
      <c r="N394" s="88"/>
      <c r="O394" s="66"/>
      <c r="P394" s="74"/>
      <c r="Q394" s="141"/>
      <c r="R394" s="141"/>
      <c r="S394" s="116"/>
      <c r="T394" s="66"/>
      <c r="U394" s="66"/>
      <c r="V394" s="66"/>
      <c r="W394" s="66"/>
      <c r="X394" s="66"/>
      <c r="Y394" s="66"/>
      <c r="Z394" s="116"/>
      <c r="AA394" s="66"/>
      <c r="AB394" s="66"/>
      <c r="AC394" s="66"/>
      <c r="AD394" s="66"/>
      <c r="AE394" s="66"/>
      <c r="AF394" s="66"/>
      <c r="AG394" s="66"/>
      <c r="AH394" s="66"/>
      <c r="AI394" s="116"/>
      <c r="AJ394" s="66"/>
      <c r="AK394" s="118"/>
      <c r="AL394" s="66"/>
      <c r="AM394" s="119"/>
      <c r="AN394" s="120"/>
      <c r="AO394" s="125"/>
    </row>
    <row r="395" spans="1:41" x14ac:dyDescent="0.2">
      <c r="A395" s="154"/>
      <c r="B395" s="50"/>
      <c r="C395" s="50"/>
      <c r="D395" s="50"/>
      <c r="E395" s="136"/>
      <c r="F395" s="52"/>
      <c r="G395" s="66"/>
      <c r="H395" s="88"/>
      <c r="I395" s="66"/>
      <c r="J395" s="66"/>
      <c r="K395" s="88"/>
      <c r="L395" s="66"/>
      <c r="M395" s="66"/>
      <c r="N395" s="88"/>
      <c r="O395" s="66"/>
      <c r="P395" s="74"/>
      <c r="Q395" s="141"/>
      <c r="R395" s="141"/>
      <c r="S395" s="116"/>
      <c r="T395" s="66"/>
      <c r="U395" s="66"/>
      <c r="V395" s="66"/>
      <c r="W395" s="66"/>
      <c r="X395" s="66"/>
      <c r="Y395" s="66"/>
      <c r="Z395" s="116"/>
      <c r="AA395" s="66"/>
      <c r="AB395" s="66"/>
      <c r="AC395" s="66"/>
      <c r="AD395" s="66"/>
      <c r="AE395" s="66"/>
      <c r="AF395" s="66"/>
      <c r="AG395" s="66"/>
      <c r="AH395" s="66"/>
      <c r="AI395" s="116"/>
      <c r="AJ395" s="66"/>
      <c r="AK395" s="118"/>
      <c r="AL395" s="66"/>
      <c r="AM395" s="119"/>
      <c r="AN395" s="120"/>
      <c r="AO395" s="125"/>
    </row>
    <row r="396" spans="1:41" x14ac:dyDescent="0.2">
      <c r="A396" s="154"/>
      <c r="B396" s="50"/>
      <c r="C396" s="50"/>
      <c r="D396" s="50"/>
      <c r="E396" s="136"/>
      <c r="F396" s="52"/>
      <c r="G396" s="66"/>
      <c r="H396" s="88"/>
      <c r="I396" s="66"/>
      <c r="J396" s="66"/>
      <c r="K396" s="88"/>
      <c r="L396" s="66"/>
      <c r="M396" s="66"/>
      <c r="N396" s="88"/>
      <c r="O396" s="66"/>
      <c r="P396" s="74"/>
      <c r="Q396" s="141"/>
      <c r="R396" s="141"/>
      <c r="S396" s="116"/>
      <c r="T396" s="66"/>
      <c r="U396" s="66"/>
      <c r="V396" s="66"/>
      <c r="W396" s="66"/>
      <c r="X396" s="66"/>
      <c r="Y396" s="66"/>
      <c r="Z396" s="116"/>
      <c r="AA396" s="66"/>
      <c r="AB396" s="66"/>
      <c r="AC396" s="66"/>
      <c r="AD396" s="66"/>
      <c r="AE396" s="66"/>
      <c r="AF396" s="66"/>
      <c r="AG396" s="66"/>
      <c r="AH396" s="66"/>
      <c r="AI396" s="116"/>
      <c r="AJ396" s="66"/>
      <c r="AK396" s="118"/>
      <c r="AL396" s="66"/>
      <c r="AM396" s="119"/>
      <c r="AN396" s="120"/>
      <c r="AO396" s="125"/>
    </row>
    <row r="397" spans="1:41" x14ac:dyDescent="0.2">
      <c r="A397" s="154"/>
      <c r="B397" s="50"/>
      <c r="C397" s="50"/>
      <c r="D397" s="50"/>
      <c r="E397" s="136"/>
      <c r="F397" s="52"/>
      <c r="G397" s="66"/>
      <c r="H397" s="88"/>
      <c r="I397" s="66"/>
      <c r="J397" s="66"/>
      <c r="K397" s="88"/>
      <c r="L397" s="66"/>
      <c r="M397" s="66"/>
      <c r="N397" s="88"/>
      <c r="O397" s="66"/>
      <c r="P397" s="74"/>
      <c r="Q397" s="141"/>
      <c r="R397" s="141"/>
      <c r="S397" s="116"/>
      <c r="T397" s="66"/>
      <c r="U397" s="66"/>
      <c r="V397" s="66"/>
      <c r="W397" s="66"/>
      <c r="X397" s="66"/>
      <c r="Y397" s="66"/>
      <c r="Z397" s="116"/>
      <c r="AA397" s="66"/>
      <c r="AB397" s="66"/>
      <c r="AC397" s="66"/>
      <c r="AD397" s="66"/>
      <c r="AE397" s="66"/>
      <c r="AF397" s="66"/>
      <c r="AG397" s="66"/>
      <c r="AH397" s="66"/>
      <c r="AI397" s="116"/>
      <c r="AJ397" s="66"/>
      <c r="AK397" s="118"/>
      <c r="AL397" s="66"/>
      <c r="AM397" s="119"/>
      <c r="AN397" s="120"/>
      <c r="AO397" s="125"/>
    </row>
    <row r="398" spans="1:41" x14ac:dyDescent="0.2">
      <c r="A398" s="154"/>
      <c r="B398" s="50"/>
      <c r="C398" s="50"/>
      <c r="D398" s="50"/>
      <c r="E398" s="136"/>
      <c r="F398" s="52"/>
      <c r="G398" s="66"/>
      <c r="H398" s="88"/>
      <c r="I398" s="66"/>
      <c r="J398" s="66"/>
      <c r="K398" s="88"/>
      <c r="L398" s="66"/>
      <c r="M398" s="66"/>
      <c r="N398" s="88"/>
      <c r="O398" s="66"/>
      <c r="P398" s="74"/>
      <c r="Q398" s="141"/>
      <c r="R398" s="141"/>
      <c r="S398" s="116"/>
      <c r="T398" s="66"/>
      <c r="U398" s="66"/>
      <c r="V398" s="66"/>
      <c r="W398" s="66"/>
      <c r="X398" s="66"/>
      <c r="Y398" s="66"/>
      <c r="Z398" s="116"/>
      <c r="AA398" s="66"/>
      <c r="AB398" s="66"/>
      <c r="AC398" s="66"/>
      <c r="AD398" s="66"/>
      <c r="AE398" s="66"/>
      <c r="AF398" s="66"/>
      <c r="AG398" s="66"/>
      <c r="AH398" s="66"/>
      <c r="AI398" s="116"/>
      <c r="AJ398" s="66"/>
      <c r="AK398" s="118"/>
      <c r="AL398" s="66"/>
      <c r="AM398" s="119"/>
      <c r="AN398" s="120"/>
      <c r="AO398" s="125"/>
    </row>
    <row r="399" spans="1:41" x14ac:dyDescent="0.2">
      <c r="A399" s="154"/>
      <c r="B399" s="50"/>
      <c r="C399" s="50"/>
      <c r="D399" s="50"/>
      <c r="E399" s="136"/>
      <c r="F399" s="52"/>
      <c r="G399" s="66"/>
      <c r="H399" s="88"/>
      <c r="I399" s="66"/>
      <c r="J399" s="66"/>
      <c r="K399" s="88"/>
      <c r="L399" s="66"/>
      <c r="M399" s="66"/>
      <c r="N399" s="88"/>
      <c r="O399" s="66"/>
      <c r="P399" s="74"/>
      <c r="Q399" s="141"/>
      <c r="R399" s="141"/>
      <c r="S399" s="116"/>
      <c r="T399" s="66"/>
      <c r="U399" s="66"/>
      <c r="V399" s="66"/>
      <c r="W399" s="66"/>
      <c r="X399" s="66"/>
      <c r="Y399" s="66"/>
      <c r="Z399" s="116"/>
      <c r="AA399" s="66"/>
      <c r="AB399" s="66"/>
      <c r="AC399" s="66"/>
      <c r="AD399" s="66"/>
      <c r="AE399" s="66"/>
      <c r="AF399" s="66"/>
      <c r="AG399" s="66"/>
      <c r="AH399" s="66"/>
      <c r="AI399" s="116"/>
      <c r="AJ399" s="66"/>
      <c r="AK399" s="118"/>
      <c r="AL399" s="66"/>
      <c r="AM399" s="119"/>
      <c r="AN399" s="120"/>
      <c r="AO399" s="125"/>
    </row>
    <row r="400" spans="1:41" x14ac:dyDescent="0.2">
      <c r="A400" s="154"/>
      <c r="B400" s="50"/>
      <c r="C400" s="50"/>
      <c r="D400" s="50"/>
      <c r="E400" s="136"/>
      <c r="F400" s="52"/>
      <c r="G400" s="66"/>
      <c r="H400" s="88"/>
      <c r="I400" s="66"/>
      <c r="J400" s="66"/>
      <c r="K400" s="88"/>
      <c r="L400" s="66"/>
      <c r="M400" s="66"/>
      <c r="N400" s="88"/>
      <c r="O400" s="66"/>
      <c r="P400" s="74"/>
      <c r="Q400" s="141"/>
      <c r="R400" s="141"/>
      <c r="S400" s="116"/>
      <c r="T400" s="66"/>
      <c r="U400" s="66"/>
      <c r="V400" s="66"/>
      <c r="W400" s="66"/>
      <c r="X400" s="66"/>
      <c r="Y400" s="66"/>
      <c r="Z400" s="116"/>
      <c r="AA400" s="66"/>
      <c r="AB400" s="66"/>
      <c r="AC400" s="66"/>
      <c r="AD400" s="66"/>
      <c r="AE400" s="66"/>
      <c r="AF400" s="66"/>
      <c r="AG400" s="66"/>
      <c r="AH400" s="66"/>
      <c r="AI400" s="116"/>
      <c r="AJ400" s="66"/>
      <c r="AK400" s="118"/>
      <c r="AL400" s="66"/>
      <c r="AM400" s="119"/>
      <c r="AN400" s="120"/>
      <c r="AO400" s="125"/>
    </row>
    <row r="401" spans="1:41" x14ac:dyDescent="0.2">
      <c r="A401" s="154"/>
      <c r="B401" s="50"/>
      <c r="C401" s="50"/>
      <c r="D401" s="50"/>
      <c r="E401" s="136"/>
      <c r="F401" s="52"/>
      <c r="G401" s="66"/>
      <c r="H401" s="88"/>
      <c r="I401" s="66"/>
      <c r="J401" s="66"/>
      <c r="K401" s="88"/>
      <c r="L401" s="66"/>
      <c r="M401" s="66"/>
      <c r="N401" s="88"/>
      <c r="O401" s="66"/>
      <c r="P401" s="74"/>
      <c r="Q401" s="141"/>
      <c r="R401" s="141"/>
      <c r="S401" s="116"/>
      <c r="T401" s="66"/>
      <c r="U401" s="66"/>
      <c r="V401" s="66"/>
      <c r="W401" s="66"/>
      <c r="X401" s="66"/>
      <c r="Y401" s="66"/>
      <c r="Z401" s="116"/>
      <c r="AA401" s="66"/>
      <c r="AB401" s="66"/>
      <c r="AC401" s="66"/>
      <c r="AD401" s="66"/>
      <c r="AE401" s="66"/>
      <c r="AF401" s="66"/>
      <c r="AG401" s="66"/>
      <c r="AH401" s="66"/>
      <c r="AI401" s="116"/>
      <c r="AJ401" s="66"/>
      <c r="AK401" s="118"/>
      <c r="AL401" s="66"/>
      <c r="AM401" s="119"/>
      <c r="AN401" s="120"/>
      <c r="AO401" s="125"/>
    </row>
    <row r="402" spans="1:41" x14ac:dyDescent="0.2">
      <c r="A402" s="154"/>
      <c r="B402" s="50"/>
      <c r="C402" s="50"/>
      <c r="D402" s="50"/>
      <c r="E402" s="136"/>
      <c r="F402" s="52"/>
      <c r="G402" s="66"/>
      <c r="H402" s="88"/>
      <c r="I402" s="66"/>
      <c r="J402" s="66"/>
      <c r="K402" s="88"/>
      <c r="L402" s="66"/>
      <c r="M402" s="66"/>
      <c r="N402" s="88"/>
      <c r="O402" s="66"/>
      <c r="P402" s="74"/>
      <c r="Q402" s="141"/>
      <c r="R402" s="141"/>
      <c r="S402" s="116"/>
      <c r="T402" s="66"/>
      <c r="U402" s="66"/>
      <c r="V402" s="66"/>
      <c r="W402" s="66"/>
      <c r="X402" s="66"/>
      <c r="Y402" s="66"/>
      <c r="Z402" s="116"/>
      <c r="AA402" s="66"/>
      <c r="AB402" s="66"/>
      <c r="AC402" s="66"/>
      <c r="AD402" s="66"/>
      <c r="AE402" s="66"/>
      <c r="AF402" s="66"/>
      <c r="AG402" s="66"/>
      <c r="AH402" s="66"/>
      <c r="AI402" s="116"/>
      <c r="AJ402" s="66"/>
      <c r="AK402" s="118"/>
      <c r="AL402" s="66"/>
      <c r="AM402" s="119"/>
      <c r="AN402" s="120"/>
      <c r="AO402" s="125"/>
    </row>
  </sheetData>
  <autoFilter ref="A4:AO4" xr:uid="{00000000-0009-0000-0000-000001000000}"/>
  <sortState ref="A5:AP356">
    <sortCondition ref="AP5:AP356"/>
  </sortState>
  <conditionalFormatting sqref="O5:P170 O172:P179 T171:V171 O193:P203 P192 L193:L203 L172:L179 L5:L170 H5:J170 B5:F49 H193:J203 H172:J179 S5:V170 N205:R229 H205:L229 N230:AO238 B230:L238 S239:AO244 B245:L280 E281:L287 H18:H179 AN238:AO402 F288:L402 B51:F150 B50:D50 F50 B152:F168 B151:D151 F151 B201:F229 B200:D200 F200 B195:F199 B194:D194 F194 I5:I179 N245:AO402 E180:F180 B170:F179 F169 B181:F193 S172:V229 H181:J191 I181:I306 H181:H289 L181:L191 O181:P191 K181:K402 N181:N402 G172:G191 Q172:R203 W5:AO229">
    <cfRule type="expression" dxfId="135" priority="122">
      <formula>MOD(ROW()+1,2)=1</formula>
    </cfRule>
  </conditionalFormatting>
  <conditionalFormatting sqref="B5:B168 B245:B280 B170:B179 B181:B238">
    <cfRule type="cellIs" dxfId="134" priority="118" operator="equal">
      <formula>"TE"</formula>
    </cfRule>
    <cfRule type="cellIs" dxfId="133" priority="119" operator="equal">
      <formula>"RB"</formula>
    </cfRule>
    <cfRule type="cellIs" dxfId="132" priority="120" operator="equal">
      <formula>"QB"</formula>
    </cfRule>
  </conditionalFormatting>
  <conditionalFormatting sqref="M5:M170 M172:M179 M193:M203 M205:M238 M245:M402 M181:M191">
    <cfRule type="expression" dxfId="131" priority="117" stopIfTrue="1">
      <formula>MOD(ROW()+1,2)=1</formula>
    </cfRule>
  </conditionalFormatting>
  <conditionalFormatting sqref="O171:P171 H171:J171 L171 S171">
    <cfRule type="expression" dxfId="130" priority="116">
      <formula>MOD(ROW()+1,2)=1</formula>
    </cfRule>
  </conditionalFormatting>
  <conditionalFormatting sqref="M171">
    <cfRule type="expression" dxfId="129" priority="114" stopIfTrue="1">
      <formula>MOD(ROW()+1,2)=1</formula>
    </cfRule>
  </conditionalFormatting>
  <conditionalFormatting sqref="O192 H192:J192 L192">
    <cfRule type="expression" dxfId="128" priority="113">
      <formula>MOD(ROW()+1,2)=1</formula>
    </cfRule>
  </conditionalFormatting>
  <conditionalFormatting sqref="M192">
    <cfRule type="expression" dxfId="127" priority="111" stopIfTrue="1">
      <formula>MOD(ROW()+1,2)=1</formula>
    </cfRule>
  </conditionalFormatting>
  <conditionalFormatting sqref="O204:P204 H204:J204 L204">
    <cfRule type="expression" dxfId="126" priority="110">
      <formula>MOD(ROW()+1,2)=1</formula>
    </cfRule>
  </conditionalFormatting>
  <conditionalFormatting sqref="M204">
    <cfRule type="expression" dxfId="125" priority="108" stopIfTrue="1">
      <formula>MOD(ROW()+1,2)=1</formula>
    </cfRule>
  </conditionalFormatting>
  <conditionalFormatting sqref="K5:K179">
    <cfRule type="expression" dxfId="124" priority="97">
      <formula>MOD(ROW()+1,2)=1</formula>
    </cfRule>
  </conditionalFormatting>
  <conditionalFormatting sqref="K171">
    <cfRule type="expression" dxfId="123" priority="95">
      <formula>MOD(ROW()+1,2)=1</formula>
    </cfRule>
  </conditionalFormatting>
  <conditionalFormatting sqref="K192">
    <cfRule type="expression" dxfId="122" priority="93">
      <formula>MOD(ROW()+1,2)=1</formula>
    </cfRule>
  </conditionalFormatting>
  <conditionalFormatting sqref="K204">
    <cfRule type="expression" dxfId="121" priority="91">
      <formula>MOD(ROW()+1,2)=1</formula>
    </cfRule>
  </conditionalFormatting>
  <conditionalFormatting sqref="N5:N179">
    <cfRule type="expression" dxfId="120" priority="89">
      <formula>MOD(ROW()+1,2)=1</formula>
    </cfRule>
  </conditionalFormatting>
  <conditionalFormatting sqref="N171">
    <cfRule type="expression" dxfId="119" priority="87">
      <formula>MOD(ROW()+1,2)=1</formula>
    </cfRule>
  </conditionalFormatting>
  <conditionalFormatting sqref="N192">
    <cfRule type="expression" dxfId="118" priority="85">
      <formula>MOD(ROW()+1,2)=1</formula>
    </cfRule>
  </conditionalFormatting>
  <conditionalFormatting sqref="N204">
    <cfRule type="expression" dxfId="117" priority="83">
      <formula>MOD(ROW()+1,2)=1</formula>
    </cfRule>
  </conditionalFormatting>
  <conditionalFormatting sqref="G5:G170 G205:G229 G193:G203">
    <cfRule type="expression" dxfId="116" priority="81">
      <formula>MOD(ROW()+1,2)=1</formula>
    </cfRule>
  </conditionalFormatting>
  <conditionalFormatting sqref="G171">
    <cfRule type="expression" dxfId="115" priority="80">
      <formula>MOD(ROW()+1,2)=1</formula>
    </cfRule>
  </conditionalFormatting>
  <conditionalFormatting sqref="G192">
    <cfRule type="expression" dxfId="114" priority="79">
      <formula>MOD(ROW()+1,2)=1</formula>
    </cfRule>
  </conditionalFormatting>
  <conditionalFormatting sqref="G204">
    <cfRule type="expression" dxfId="113" priority="78">
      <formula>MOD(ROW()+1,2)=1</formula>
    </cfRule>
  </conditionalFormatting>
  <conditionalFormatting sqref="Q5:R170">
    <cfRule type="expression" dxfId="112" priority="75">
      <formula>MOD(ROW()+1,2)=1</formula>
    </cfRule>
  </conditionalFormatting>
  <conditionalFormatting sqref="Q171:R171">
    <cfRule type="expression" dxfId="111" priority="74">
      <formula>MOD(ROW()+1,2)=1</formula>
    </cfRule>
  </conditionalFormatting>
  <conditionalFormatting sqref="Q204:R204">
    <cfRule type="expression" dxfId="110" priority="73">
      <formula>MOD(ROW()+1,2)=1</formula>
    </cfRule>
  </conditionalFormatting>
  <conditionalFormatting sqref="B239:D244 N239:R244 F239:L244">
    <cfRule type="expression" dxfId="109" priority="66">
      <formula>MOD(ROW()+1,2)=1</formula>
    </cfRule>
  </conditionalFormatting>
  <conditionalFormatting sqref="B239:B244">
    <cfRule type="cellIs" dxfId="108" priority="62" operator="equal">
      <formula>"TE"</formula>
    </cfRule>
    <cfRule type="cellIs" dxfId="107" priority="63" operator="equal">
      <formula>"RB"</formula>
    </cfRule>
    <cfRule type="cellIs" dxfId="106" priority="64" operator="equal">
      <formula>"QB"</formula>
    </cfRule>
  </conditionalFormatting>
  <conditionalFormatting sqref="M239:M244">
    <cfRule type="expression" dxfId="105" priority="61" stopIfTrue="1">
      <formula>MOD(ROW()+1,2)=1</formula>
    </cfRule>
  </conditionalFormatting>
  <conditionalFormatting sqref="E239:E244">
    <cfRule type="expression" dxfId="104" priority="59">
      <formula>MOD(ROW()+1,2)=1</formula>
    </cfRule>
  </conditionalFormatting>
  <conditionalFormatting sqref="N239:O244">
    <cfRule type="expression" dxfId="103" priority="57">
      <formula>MOD(ROW()+1,2)=1</formula>
    </cfRule>
  </conditionalFormatting>
  <conditionalFormatting sqref="B281:B288">
    <cfRule type="cellIs" dxfId="102" priority="53" operator="equal">
      <formula>"TE"</formula>
    </cfRule>
    <cfRule type="cellIs" dxfId="101" priority="54" operator="equal">
      <formula>"RB"</formula>
    </cfRule>
    <cfRule type="cellIs" dxfId="100" priority="55" operator="equal">
      <formula>"QB"</formula>
    </cfRule>
  </conditionalFormatting>
  <conditionalFormatting sqref="B281:D288">
    <cfRule type="expression" dxfId="99" priority="56">
      <formula>MOD(ROW()+1,2)=1</formula>
    </cfRule>
  </conditionalFormatting>
  <conditionalFormatting sqref="E288">
    <cfRule type="expression" dxfId="98" priority="52">
      <formula>MOD(ROW()+1,2)=1</formula>
    </cfRule>
  </conditionalFormatting>
  <conditionalFormatting sqref="A357:A402">
    <cfRule type="expression" dxfId="97" priority="38">
      <formula>MOD(ROW()+1,2)=1</formula>
    </cfRule>
  </conditionalFormatting>
  <conditionalFormatting sqref="B290:E402">
    <cfRule type="expression" dxfId="96" priority="51">
      <formula>MOD(ROW()+1,2)=1</formula>
    </cfRule>
  </conditionalFormatting>
  <conditionalFormatting sqref="B290:B402">
    <cfRule type="cellIs" dxfId="95" priority="48" operator="equal">
      <formula>"TE"</formula>
    </cfRule>
    <cfRule type="cellIs" dxfId="94" priority="49" operator="equal">
      <formula>"RB"</formula>
    </cfRule>
    <cfRule type="cellIs" dxfId="93" priority="50" operator="equal">
      <formula>"QB"</formula>
    </cfRule>
  </conditionalFormatting>
  <conditionalFormatting sqref="B289:E289">
    <cfRule type="expression" dxfId="92" priority="47">
      <formula>MOD(ROW()+1,2)=1</formula>
    </cfRule>
  </conditionalFormatting>
  <conditionalFormatting sqref="B289">
    <cfRule type="cellIs" dxfId="91" priority="44" operator="equal">
      <formula>"TE"</formula>
    </cfRule>
    <cfRule type="cellIs" dxfId="90" priority="45" operator="equal">
      <formula>"RB"</formula>
    </cfRule>
    <cfRule type="cellIs" dxfId="89" priority="46" operator="equal">
      <formula>"QB"</formula>
    </cfRule>
  </conditionalFormatting>
  <conditionalFormatting sqref="A357:A402">
    <cfRule type="expression" dxfId="88" priority="43">
      <formula>MOD(ROW()+1,2)=1</formula>
    </cfRule>
  </conditionalFormatting>
  <conditionalFormatting sqref="B302:E402">
    <cfRule type="expression" dxfId="87" priority="42">
      <formula>MOD(ROW()+1,2)=1</formula>
    </cfRule>
  </conditionalFormatting>
  <conditionalFormatting sqref="B302:B402">
    <cfRule type="cellIs" dxfId="86" priority="39" operator="equal">
      <formula>"TE"</formula>
    </cfRule>
    <cfRule type="cellIs" dxfId="85" priority="40" operator="equal">
      <formula>"RB"</formula>
    </cfRule>
    <cfRule type="cellIs" dxfId="84" priority="41" operator="equal">
      <formula>"QB"</formula>
    </cfRule>
  </conditionalFormatting>
  <conditionalFormatting sqref="O180:P180 L180 H180:J180">
    <cfRule type="expression" dxfId="83" priority="7">
      <formula>MOD(ROW()+1,2)=1</formula>
    </cfRule>
  </conditionalFormatting>
  <conditionalFormatting sqref="E50">
    <cfRule type="expression" dxfId="82" priority="31">
      <formula>MOD(ROW()+1,2)=1</formula>
    </cfRule>
  </conditionalFormatting>
  <conditionalFormatting sqref="E151">
    <cfRule type="expression" dxfId="81" priority="30">
      <formula>MOD(ROW()+1,2)=1</formula>
    </cfRule>
  </conditionalFormatting>
  <conditionalFormatting sqref="E200">
    <cfRule type="expression" dxfId="80" priority="29">
      <formula>MOD(ROW()+1,2)=1</formula>
    </cfRule>
  </conditionalFormatting>
  <conditionalFormatting sqref="E194">
    <cfRule type="expression" dxfId="79" priority="28">
      <formula>MOD(ROW()+1,2)=1</formula>
    </cfRule>
  </conditionalFormatting>
  <conditionalFormatting sqref="A5:A168 A170:A179 A181:A356">
    <cfRule type="expression" dxfId="78" priority="26">
      <formula>MOD(ROW()+1,2)=1</formula>
    </cfRule>
  </conditionalFormatting>
  <conditionalFormatting sqref="A5:A168 A170:A179 A181:A356">
    <cfRule type="expression" dxfId="77" priority="27">
      <formula>MOD(ROW()+1,2)=1</formula>
    </cfRule>
  </conditionalFormatting>
  <conditionalFormatting sqref="B180:D180">
    <cfRule type="expression" dxfId="76" priority="25">
      <formula>MOD(ROW()+1,2)=1</formula>
    </cfRule>
  </conditionalFormatting>
  <conditionalFormatting sqref="B180">
    <cfRule type="cellIs" dxfId="75" priority="22" operator="equal">
      <formula>"TE"</formula>
    </cfRule>
    <cfRule type="cellIs" dxfId="74" priority="23" operator="equal">
      <formula>"RB"</formula>
    </cfRule>
    <cfRule type="cellIs" dxfId="73" priority="24" operator="equal">
      <formula>"QB"</formula>
    </cfRule>
  </conditionalFormatting>
  <conditionalFormatting sqref="A180">
    <cfRule type="expression" dxfId="72" priority="21">
      <formula>MOD(ROW()+1,2)=1</formula>
    </cfRule>
  </conditionalFormatting>
  <conditionalFormatting sqref="A180">
    <cfRule type="expression" dxfId="71" priority="20">
      <formula>MOD(ROW()+1,2)=1</formula>
    </cfRule>
  </conditionalFormatting>
  <conditionalFormatting sqref="B169:E169">
    <cfRule type="expression" dxfId="70" priority="19">
      <formula>MOD(ROW()+1,2)=1</formula>
    </cfRule>
  </conditionalFormatting>
  <conditionalFormatting sqref="B169">
    <cfRule type="cellIs" dxfId="69" priority="16" operator="equal">
      <formula>"TE"</formula>
    </cfRule>
    <cfRule type="cellIs" dxfId="68" priority="17" operator="equal">
      <formula>"RB"</formula>
    </cfRule>
    <cfRule type="cellIs" dxfId="67" priority="18" operator="equal">
      <formula>"QB"</formula>
    </cfRule>
  </conditionalFormatting>
  <conditionalFormatting sqref="A169">
    <cfRule type="expression" dxfId="66" priority="15">
      <formula>MOD(ROW()+1,2)=1</formula>
    </cfRule>
  </conditionalFormatting>
  <conditionalFormatting sqref="A169">
    <cfRule type="expression" dxfId="65" priority="14">
      <formula>MOD(ROW()+1,2)=1</formula>
    </cfRule>
  </conditionalFormatting>
  <conditionalFormatting sqref="M180">
    <cfRule type="expression" dxfId="64" priority="5" stopIfTrue="1">
      <formula>MOD(ROW()+1,2)=1</formula>
    </cfRule>
  </conditionalFormatting>
  <conditionalFormatting sqref="K180">
    <cfRule type="expression" dxfId="63" priority="4">
      <formula>MOD(ROW()+1,2)=1</formula>
    </cfRule>
  </conditionalFormatting>
  <conditionalFormatting sqref="N180">
    <cfRule type="expression" dxfId="62" priority="2">
      <formula>MOD(ROW()+1,2)=1</formula>
    </cfRule>
  </conditionalFormatting>
  <hyperlinks>
    <hyperlink ref="AN1" r:id="rId1" display="http://www.fantasycube.com/" xr:uid="{00000000-0004-0000-0100-000000000000}"/>
    <hyperlink ref="A40" r:id="rId2" display="https://sports.yahoo.com/nfl/players/7200/news" xr:uid="{C15756D9-71AD-4427-A11E-BF0C6BE46BFA}"/>
    <hyperlink ref="A46" r:id="rId3" display="https://sports.yahoo.com/nfl/players/24788/news" xr:uid="{E49D0D84-8F62-411D-8821-8285E25FFF52}"/>
    <hyperlink ref="A48" r:id="rId4" display="https://sports.yahoo.com/nfl/players/5228/news" xr:uid="{B5983FAD-6A5C-409F-821B-AA72706B3410}"/>
    <hyperlink ref="A44" r:id="rId5" display="https://sports.yahoo.com/nfl/players/25785/news" xr:uid="{EA556A9C-4F72-4049-B6D0-858ADBF703CB}"/>
    <hyperlink ref="A76" r:id="rId6" display="https://sports.yahoo.com/nfl/players/29236/news" xr:uid="{765C61DC-6E9A-40CA-BF30-49CB2C87E386}"/>
    <hyperlink ref="A75" r:id="rId7" display="https://sports.yahoo.com/nfl/players/25812/news" xr:uid="{690E4931-D985-473B-BFE8-0E4B25ACB269}"/>
    <hyperlink ref="A5" r:id="rId8" display="https://sports.yahoo.com/nfl/players/28398/news" xr:uid="{897CE6DE-5D3B-496B-B00C-5011BE889706}"/>
    <hyperlink ref="A103" r:id="rId9" display="https://sports.yahoo.com/nfl/players/28390/news" xr:uid="{728F9F86-E2A6-4CCF-BCD6-CFA7463B0F08}"/>
    <hyperlink ref="A88" r:id="rId10" display="https://sports.yahoo.com/nfl/players/27590/news" xr:uid="{9172D587-93F5-4990-89CB-28D179BECFF2}"/>
    <hyperlink ref="A124" r:id="rId11" display="https://sports.yahoo.com/nfl/players/29369/news" xr:uid="{9DFDDB5E-16EB-4C95-8156-F365ABC74239}"/>
    <hyperlink ref="A92" r:id="rId12" display="https://sports.yahoo.com/nfl/players/6770/news" xr:uid="{CA84AFF9-94C9-488F-8F2B-F1A839316E8A}"/>
    <hyperlink ref="A6" r:id="rId13" display="https://sports.yahoo.com/nfl/players/26671/news" xr:uid="{DE3061AE-277E-4EA2-A9A6-8E474F8741A0}"/>
    <hyperlink ref="A106" r:id="rId14" display="https://sports.yahoo.com/nfl/players/29235/news" xr:uid="{E16B10CF-0CEF-4711-8DE0-FA25B25CDED1}"/>
    <hyperlink ref="A57" r:id="rId15" display="https://sports.yahoo.com/nfl/players/5479/news" xr:uid="{B54A3996-5209-4290-A5D6-8031B7CCEB0C}"/>
    <hyperlink ref="A102" r:id="rId16" display="https://sports.yahoo.com/nfl/players/8780/news" xr:uid="{652CC22A-1871-40EE-B4E4-98152751628D}"/>
    <hyperlink ref="A101" r:id="rId17" display="https://sports.yahoo.com/nfl/players/30123/news" xr:uid="{C3024D69-1F52-434C-B491-641BC0905B4B}"/>
    <hyperlink ref="A91" r:id="rId18" display="https://sports.yahoo.com/nfl/players/6763/news" xr:uid="{41AB3E10-BCC6-41BC-B847-967FE4981DB8}"/>
    <hyperlink ref="A74" r:id="rId19" display="https://sports.yahoo.com/nfl/players/9265/news" xr:uid="{2A69660E-2420-4471-B8D6-A6D8331254CF}"/>
    <hyperlink ref="A99" r:id="rId20" display="https://sports.yahoo.com/nfl/players/25711/news" xr:uid="{FE763200-4D54-4A2F-BE28-B9D8210AF19F}"/>
    <hyperlink ref="A117" r:id="rId21" display="https://sports.yahoo.com/nfl/players/7177/news" xr:uid="{4EA700A5-5D8E-412F-9E64-DB53D2836E6A}"/>
    <hyperlink ref="A10" r:id="rId22" display="https://sports.yahoo.com/nfl/players/30972/news" xr:uid="{AF57599D-9CDA-4313-9311-34A417AF0944}"/>
    <hyperlink ref="A11" r:id="rId23" display="https://sports.yahoo.com/nfl/players/30180/news" xr:uid="{65C516E6-0DFC-4A75-A3D6-5791B5EB86D8}"/>
    <hyperlink ref="A7" r:id="rId24" display="https://sports.yahoo.com/nfl/players/28474/news" xr:uid="{5BBB309D-DF2B-412A-A6A7-792DE3085B48}"/>
    <hyperlink ref="A132" r:id="rId25" display="https://sports.yahoo.com/nfl/players/27531/news" xr:uid="{E843D92E-7C8C-4FD3-9D4C-C91484C000D0}"/>
    <hyperlink ref="A8" r:id="rId26" display="https://sports.yahoo.com/nfl/players/29238/news" xr:uid="{AE400C9E-6342-4DC5-A826-4658CA4698B0}"/>
    <hyperlink ref="A133" r:id="rId27" display="https://sports.yahoo.com/nfl/players/27564/news" xr:uid="{3A4EF7CC-B208-402B-8FBE-36387BECBB2D}"/>
    <hyperlink ref="A142" r:id="rId28" display="https://sports.yahoo.com/nfl/players/30115/news" xr:uid="{41299567-EB1B-4DE5-844B-6C29E53EE201}"/>
    <hyperlink ref="A152" r:id="rId29" display="https://sports.yahoo.com/nfl/players/24822/news" xr:uid="{A7BFBA0E-84D5-4290-9DC8-CE2E10B3477B}"/>
    <hyperlink ref="A137" r:id="rId30" display="https://sports.yahoo.com/nfl/players/26483/news" xr:uid="{75DE0925-6078-490C-823B-8A5C1B9A9168}"/>
    <hyperlink ref="A9" r:id="rId31" display="https://sports.yahoo.com/nfl/players/24171/news" xr:uid="{99D11CAB-1A81-4B73-A1C9-DF6F6D6D958F}"/>
    <hyperlink ref="A15" r:id="rId32" display="https://sports.yahoo.com/nfl/players/30199/news" xr:uid="{025CA7B3-4B52-4271-A368-C40FE32003C4}"/>
    <hyperlink ref="A134" r:id="rId33" display="https://sports.yahoo.com/nfl/players/6760/news" xr:uid="{E69272DF-917F-4A7A-A4EA-430C19400B81}"/>
    <hyperlink ref="A13" r:id="rId34" display="https://sports.yahoo.com/nfl/players/27540/news" xr:uid="{7817AB7E-FE73-43FD-A151-7225105F933B}"/>
    <hyperlink ref="A162" r:id="rId35" display="https://sports.yahoo.com/nfl/players/25718/news" xr:uid="{F377530A-1A4C-45D9-BE85-77BD0FBE0EDB}"/>
    <hyperlink ref="A12" r:id="rId36" display="https://sports.yahoo.com/nfl/players/26650/news" xr:uid="{ED6C7712-C035-4C44-B4D0-69F2E563E4B7}"/>
    <hyperlink ref="A17" r:id="rId37" display="https://sports.yahoo.com/nfl/players/28403/news" xr:uid="{8CD6B560-B7E5-4C22-8627-729F881DC9BB}"/>
    <hyperlink ref="A29" r:id="rId38" display="https://sports.yahoo.com/nfl/players/30117/news" xr:uid="{7C63E562-E359-4265-81D0-FDD500ED61F9}"/>
    <hyperlink ref="A154" r:id="rId39" display="https://sports.yahoo.com/nfl/players/28389/news" xr:uid="{4982EDAA-04DC-4B47-B805-F90D1DCDF98C}"/>
    <hyperlink ref="A22" r:id="rId40" display="https://sports.yahoo.com/nfl/players/30154/news" xr:uid="{A381A297-341C-4217-A8CA-14E135669E43}"/>
    <hyperlink ref="A14" r:id="rId41" display="https://sports.yahoo.com/nfl/players/24793/news" xr:uid="{751E2C08-3B89-472A-BDBA-4A4726639283}"/>
    <hyperlink ref="A49" r:id="rId42" display="https://sports.yahoo.com/nfl/players/29307/news" xr:uid="{51F445D5-9923-4642-A9E4-47769F832A15}"/>
    <hyperlink ref="A34" r:id="rId43" display="https://sports.yahoo.com/nfl/players/27624/news" xr:uid="{2ADE081A-31F7-4525-86FB-C1E9CF349D03}"/>
    <hyperlink ref="A42" r:id="rId44" display="https://sports.yahoo.com/nfl/players/25105/news" xr:uid="{5D46E69F-F8D4-407B-82E2-5218E0E66897}"/>
    <hyperlink ref="A20" r:id="rId45" display="https://sports.yahoo.com/nfl/players/24791/news" xr:uid="{76940344-AD15-47A5-B313-96BB28F850CD}"/>
    <hyperlink ref="A24" r:id="rId46" display="https://sports.yahoo.com/nfl/players/27277/news" xr:uid="{E3890ED1-F0E7-4152-A4E3-8D4C0178EC7F}"/>
    <hyperlink ref="A16" r:id="rId47" display="https://sports.yahoo.com/nfl/players/29281/news" xr:uid="{1D9A9F4A-DC01-497E-A690-B84D6DA476C7}"/>
    <hyperlink ref="A36" r:id="rId48" display="https://sports.yahoo.com/nfl/players/30121/news" xr:uid="{5BB15F9B-A575-43EB-BC88-20B6AE961353}"/>
    <hyperlink ref="A32" r:id="rId49" display="https://sports.yahoo.com/nfl/players/29384/news" xr:uid="{943D94C2-7A17-47B1-816C-00A1D493B5A9}"/>
    <hyperlink ref="A19" r:id="rId50" display="https://sports.yahoo.com/nfl/players/27581/news" xr:uid="{F9799952-5693-497D-BE7F-058F5CD38034}"/>
    <hyperlink ref="A18" r:id="rId51" display="https://sports.yahoo.com/nfl/players/26699/news" xr:uid="{111AE0B5-67C1-47E4-9E9D-98BA9E35AD1A}"/>
    <hyperlink ref="A30" r:id="rId52" display="https://sports.yahoo.com/nfl/players/27631/news" xr:uid="{1C27C74E-8F26-4CE3-9C85-E6679D181E74}"/>
    <hyperlink ref="A21" r:id="rId53" display="https://sports.yahoo.com/nfl/players/27535/news" xr:uid="{5006AFC4-D044-4650-8448-A401FC7A46EF}"/>
    <hyperlink ref="A31" r:id="rId54" display="https://sports.yahoo.com/nfl/players/29399/news" xr:uid="{4987C083-557E-4DA6-80A3-0AC59E341B2D}"/>
    <hyperlink ref="A94" r:id="rId55" display="https://sports.yahoo.com/nfl/players/31008/news" xr:uid="{3A46E97E-6E3B-46FA-B5CA-167F0C02BA73}"/>
    <hyperlink ref="A39" r:id="rId56" display="https://sports.yahoo.com/nfl/players/30161/news" xr:uid="{5605C3B6-F1EA-477E-8206-8FB48156D81C}"/>
    <hyperlink ref="A58" r:id="rId57" display="https://sports.yahoo.com/nfl/players/9317/news" xr:uid="{545549E7-FA65-4FFE-8859-A8C4D4DF17EB}"/>
    <hyperlink ref="A72" r:id="rId58" display="https://sports.yahoo.com/nfl/players/25755/news" xr:uid="{333A2627-FDDF-423B-8EA7-1A805AB20D34}"/>
    <hyperlink ref="A37" r:id="rId59" display="https://sports.yahoo.com/nfl/players/28392/news" xr:uid="{03D7589B-AC8D-4B08-8F15-5D7D08290752}"/>
    <hyperlink ref="A41" r:id="rId60" display="https://sports.yahoo.com/nfl/players/30175/news" xr:uid="{89342AF4-F0C5-4CDA-9831-F7E1F893005B}"/>
    <hyperlink ref="A47" r:id="rId61" display="https://sports.yahoo.com/nfl/players/27589/news" xr:uid="{B6AB1A80-E1C9-407F-9289-639BFB3B2BDE}"/>
    <hyperlink ref="A100" r:id="rId62" display="https://sports.yahoo.com/nfl/players/31001/news" xr:uid="{1C2B4135-9428-4237-AA31-002B2C7545FF}"/>
    <hyperlink ref="A23" r:id="rId63" display="https://sports.yahoo.com/nfl/players/24017/news" xr:uid="{1C6EDC1F-31FE-4D1F-83F0-C88D0E931AEB}"/>
    <hyperlink ref="A43" r:id="rId64" display="https://sports.yahoo.com/nfl/players/27591/news" xr:uid="{0423E34D-460B-4AF0-A163-3FD4527883C1}"/>
    <hyperlink ref="A59" r:id="rId65" display="https://sports.yahoo.com/nfl/players/25876/news" xr:uid="{329F814B-3367-43E4-A3FF-3570F8F2209A}"/>
    <hyperlink ref="A82" r:id="rId66" display="https://sports.yahoo.com/nfl/players/30997/news" xr:uid="{F73BC98A-156A-473B-95FB-9D73F90D07DF}"/>
    <hyperlink ref="A35" r:id="rId67" display="https://sports.yahoo.com/nfl/players/23997/news" xr:uid="{59ECBE2D-C11C-4671-A00E-23FF8753982B}"/>
    <hyperlink ref="A28" r:id="rId68" display="https://sports.yahoo.com/nfl/players/25802/news" xr:uid="{9C50ED35-C56D-4FEA-B0F1-E1BD22CD5AC7}"/>
    <hyperlink ref="A27" r:id="rId69" display="https://sports.yahoo.com/nfl/players/28534/news" xr:uid="{2E659A62-C70A-4A69-9357-4DD64499B068}"/>
    <hyperlink ref="A60" r:id="rId70" display="https://sports.yahoo.com/nfl/players/24936/news" xr:uid="{14468DE1-1220-4D17-9903-FF09732C802D}"/>
    <hyperlink ref="A38" r:id="rId71" display="https://sports.yahoo.com/nfl/players/24035/news" xr:uid="{59809DA9-1834-4266-9ECE-FE015DB1AD2F}"/>
    <hyperlink ref="A25" r:id="rId72" display="https://sports.yahoo.com/nfl/players/26686/news" xr:uid="{6774F930-7B0B-4E2F-9C93-85E9492864D2}"/>
    <hyperlink ref="A120" r:id="rId73" display="https://sports.yahoo.com/nfl/players/26777/news" xr:uid="{2844F7E8-52D3-49EE-9B34-7752534158C4}"/>
    <hyperlink ref="A50" r:id="rId74" display="https://sports.yahoo.com/nfl/players/29405/news" xr:uid="{E85D0AAA-BFD9-4E7B-B84D-C64B7ED912D7}"/>
    <hyperlink ref="A51" r:id="rId75" display="https://sports.yahoo.com/nfl/players/28537/news" xr:uid="{8B56329E-B111-4769-AC43-E6E99DE97504}"/>
    <hyperlink ref="A67" r:id="rId76" display="https://sports.yahoo.com/nfl/players/26664/news" xr:uid="{0F4D6238-2749-4ECC-AF9E-5D6605C1F2E5}"/>
    <hyperlink ref="A84" r:id="rId77" display="https://sports.yahoo.com/nfl/players/8266/news" xr:uid="{3DA9F6FC-3456-47C4-90EB-FD6174B3A723}"/>
    <hyperlink ref="A78" r:id="rId78" display="https://sports.yahoo.com/nfl/players/28429/news" xr:uid="{1EDEBEAF-A126-4860-8A3E-9367C55AECCD}"/>
    <hyperlink ref="A45" r:id="rId79" display="https://sports.yahoo.com/nfl/players/26561/news" xr:uid="{592BD0C8-F5A4-4237-8D90-4ABFFF880B97}"/>
    <hyperlink ref="A33" r:id="rId80" display="https://sports.yahoo.com/nfl/players/26658/news" xr:uid="{66A2A06B-BDDF-4A40-87A7-E1EB409C78D4}"/>
    <hyperlink ref="A139" r:id="rId81" display="https://sports.yahoo.com/nfl/players/28402/news" xr:uid="{FE63A26B-3597-4168-BC32-CF081486A40A}"/>
    <hyperlink ref="A70" r:id="rId82" display="https://sports.yahoo.com/nfl/players/24070/news" xr:uid="{4B9AC24E-4D2D-4F70-B3D1-C3B2DC044559}"/>
    <hyperlink ref="A26" r:id="rId83" display="https://sports.yahoo.com/nfl/players/6762/news" xr:uid="{D7095EF3-ED24-4F21-8DCC-ADC7D256874C}"/>
    <hyperlink ref="A93" r:id="rId84" display="https://sports.yahoo.com/nfl/players/28408/news" xr:uid="{329D22A4-CEB8-466E-B0B5-65468218BC9D}"/>
    <hyperlink ref="A62" r:id="rId85" display="https://sports.yahoo.com/nfl/players/25807/news" xr:uid="{F680E855-98E0-4490-9E9B-C6C45097AA36}"/>
    <hyperlink ref="A56" r:id="rId86" display="https://sports.yahoo.com/nfl/players/27548/news" xr:uid="{D09E787B-EAE1-4E71-99D8-474B29589EE4}"/>
    <hyperlink ref="A175" r:id="rId87" display="https://sports.yahoo.com/nfl/players/24913/news" xr:uid="{A5261FC0-B39F-4C21-ADCD-A87841578C39}"/>
    <hyperlink ref="A107" r:id="rId88" display="https://sports.yahoo.com/nfl/players/30232/news" xr:uid="{46601927-9C27-4897-8E16-B02038FBD416}"/>
    <hyperlink ref="A158" r:id="rId89" display="https://sports.yahoo.com/nfl/players/24967/news" xr:uid="{EF82F411-2DE6-42C3-8603-2BB904CBE2D4}"/>
    <hyperlink ref="A73" r:id="rId90" display="https://sports.yahoo.com/nfl/players/29785/news" xr:uid="{339DB727-3780-48DD-9825-B25B570ED001}"/>
    <hyperlink ref="A71" r:id="rId91" display="https://sports.yahoo.com/nfl/players/25178/news" xr:uid="{D8C8A323-BD45-47DC-8A94-33865A3E287E}"/>
    <hyperlink ref="A97" r:id="rId92" display="https://sports.yahoo.com/nfl/players/28461/news" xr:uid="{9226C29C-87E6-4EBD-A09D-BFC4F33D028B}"/>
    <hyperlink ref="A83" r:id="rId93" display="https://sports.yahoo.com/nfl/players/8982/news" xr:uid="{E1409193-E0D1-4A29-804A-2F5ED2BAE947}"/>
    <hyperlink ref="A191" r:id="rId94" display="https://sports.yahoo.com/nfl/players/8795/news" xr:uid="{955B1A84-E8C6-46AB-A5A8-9EDFF5F44D3E}"/>
    <hyperlink ref="A69" r:id="rId95" display="https://sports.yahoo.com/nfl/players/8285/news" xr:uid="{3BF4CF39-58AB-4F07-9AB2-EDCC08B27B97}"/>
    <hyperlink ref="A54" r:id="rId96" display="https://sports.yahoo.com/nfl/players/30118/news" xr:uid="{A6E22CC1-7F19-4B20-BA9A-9F2B7F5E0D67}"/>
    <hyperlink ref="A61" r:id="rId97" display="https://sports.yahoo.com/nfl/players/31041/news" xr:uid="{87845485-56F6-4BC7-82D9-FB6EF8273201}"/>
    <hyperlink ref="A66" r:id="rId98" display="https://sports.yahoo.com/nfl/players/28493/news" xr:uid="{D24C9680-7AC0-4196-80C0-6DC19B006B23}"/>
    <hyperlink ref="A127" r:id="rId99" display="https://sports.yahoo.com/nfl/players/30256/news" xr:uid="{4DD27704-9386-4646-9BCD-768B8F5F762D}"/>
    <hyperlink ref="A193" r:id="rId100" display="https://sports.yahoo.com/nfl/players/29249/news" xr:uid="{ECE29600-1579-42DF-A5A2-31A95CCC0428}"/>
    <hyperlink ref="A159" r:id="rId101" display="https://sports.yahoo.com/nfl/players/29256/news" xr:uid="{D93FD9AA-74BE-4194-B853-430B00429736}"/>
    <hyperlink ref="A77" r:id="rId102" display="https://sports.yahoo.com/nfl/players/24057/news" xr:uid="{15C85514-2AB3-48FC-B8C6-48D8E633F36D}"/>
    <hyperlink ref="A85" r:id="rId103" display="https://sports.yahoo.com/nfl/players/29255/news" xr:uid="{CF204443-AC31-41E2-9F51-2155E4D45674}"/>
    <hyperlink ref="A96" r:id="rId104" display="https://sports.yahoo.com/nfl/players/29274/news" xr:uid="{61A5AAB3-BF58-4B1E-BA0A-17D4ABC9F789}"/>
    <hyperlink ref="A53" r:id="rId105" display="https://sports.yahoo.com/nfl/players/29279/news" xr:uid="{58E905CF-5401-4E2C-BEBB-675D5D1C95FC}"/>
    <hyperlink ref="A79" r:id="rId106" display="https://sports.yahoo.com/nfl/players/30182/news" xr:uid="{2483E0BC-5BE1-488E-9EC3-FE230FE2F498}"/>
    <hyperlink ref="A89" r:id="rId107" display="https://sports.yahoo.com/nfl/players/28014/news" xr:uid="{4C8C7370-762E-4E9B-B4BC-C45290BE75D6}"/>
    <hyperlink ref="A130" r:id="rId108" display="https://sports.yahoo.com/nfl/players/27567/news" xr:uid="{75829548-DE29-430C-9859-B8EFC5D4A4EF}"/>
    <hyperlink ref="A87" r:id="rId109" display="https://sports.yahoo.com/nfl/players/7924/news" xr:uid="{E8BB72A6-AA8C-49DE-85FD-6919A206B058}"/>
    <hyperlink ref="A55" r:id="rId110" display="https://sports.yahoo.com/nfl/players/30136/news" xr:uid="{3B527D3E-018B-4F1A-A8FD-734502DD40EB}"/>
    <hyperlink ref="A63" r:id="rId111" display="https://sports.yahoo.com/nfl/players/27532/news" xr:uid="{7148A9BD-530A-4403-9046-F20C036AE735}"/>
    <hyperlink ref="A80" r:id="rId112" display="https://sports.yahoo.com/nfl/players/26701/news" xr:uid="{7C10ECAA-83CD-4B92-A925-52BB3C2A8437}"/>
    <hyperlink ref="A118" r:id="rId113" display="https://sports.yahoo.com/nfl/players/30994/news" xr:uid="{8A033D48-9227-4A67-8742-F654B58026C1}"/>
    <hyperlink ref="A138" r:id="rId114" display="https://sports.yahoo.com/nfl/players/25937/news" xr:uid="{0ECE9478-E9AE-4B55-8860-8758FC6BDCC8}"/>
    <hyperlink ref="A221" r:id="rId115" display="https://sports.yahoo.com/nfl/players/27646/news" xr:uid="{77871A95-4006-4BBA-A7F5-EF092260C38D}"/>
    <hyperlink ref="A126" r:id="rId116" display="https://sports.yahoo.com/nfl/players/30209/news" xr:uid="{67524684-5785-4C47-836F-D7098B5EFDB3}"/>
    <hyperlink ref="A116" r:id="rId117" display="https://sports.yahoo.com/nfl/players/27556/news" xr:uid="{C2E446B5-EA69-47AB-B2E4-067D8A89A9F3}"/>
    <hyperlink ref="A149" r:id="rId118" display="https://sports.yahoo.com/nfl/players/30197/news" xr:uid="{88F99D58-77DF-4923-8CD0-98406EA1598C}"/>
    <hyperlink ref="A129" r:id="rId119" display="https://sports.yahoo.com/nfl/players/28697/news" xr:uid="{E31AE07A-FD42-4CAE-A1E3-2EBFD6D5E41A}"/>
    <hyperlink ref="A123" r:id="rId120" display="https://sports.yahoo.com/nfl/players/30247/news" xr:uid="{86D99AB7-DFE2-49EE-94FD-B4CD75A6A4A8}"/>
    <hyperlink ref="A131" r:id="rId121" display="https://sports.yahoo.com/nfl/players/28457/news" xr:uid="{046FFBB8-677C-43DF-BE4B-BEB44FBBCF2C}"/>
    <hyperlink ref="A109" r:id="rId122" display="https://sports.yahoo.com/nfl/players/30295/news" xr:uid="{1AAB3C06-EBF7-409E-BD1A-2CDECB3D975D}"/>
    <hyperlink ref="A65" r:id="rId123" display="https://sports.yahoo.com/nfl/players/24815/news" xr:uid="{BAB34AD0-EF4F-4A29-81D1-5C6EA072A35E}"/>
    <hyperlink ref="A111" r:id="rId124" display="https://sports.yahoo.com/nfl/players/27585/news" xr:uid="{0A3B8A14-A0ED-4D8A-A3C8-487C966E40A0}"/>
    <hyperlink ref="A140" r:id="rId125" display="https://sports.yahoo.com/nfl/players/31005/news" xr:uid="{54E0CBD6-A405-47A1-BFB4-A8E7B79F1AB9}"/>
    <hyperlink ref="A113" r:id="rId126" display="https://sports.yahoo.com/nfl/players/30120/news" xr:uid="{CE40A4BA-7C0D-468A-AA25-0F320309D47C}"/>
    <hyperlink ref="A235" r:id="rId127" display="https://sports.yahoo.com/nfl/players/30202/news" xr:uid="{B0851580-386A-449C-A632-927FA406618E}"/>
    <hyperlink ref="A68" r:id="rId128" display="https://sports.yahoo.com/nfl/players/9274/news" xr:uid="{CED6DD8A-08CC-45F0-8376-4EF41C14436F}"/>
    <hyperlink ref="A122" r:id="rId129" display="https://sports.yahoo.com/nfl/players/24851/news" xr:uid="{D3C2C82B-82B5-46D0-A940-3F3F2C4A0B51}"/>
    <hyperlink ref="A224" r:id="rId130" display="https://sports.yahoo.com/nfl/players/25681/news" xr:uid="{3A85B00A-30E3-4798-ADAB-4BCBF4CE7273}"/>
    <hyperlink ref="A145" r:id="rId131" display="https://sports.yahoo.com/nfl/players/8826/news" xr:uid="{2A19DB60-8112-423D-823D-73A830465E52}"/>
    <hyperlink ref="A183" r:id="rId132" display="https://sports.yahoo.com/nfl/players/30996/news" xr:uid="{5D80E6B3-797A-41AE-898A-7D985200ADA6}"/>
    <hyperlink ref="A86" r:id="rId133" display="https://sports.yahoo.com/nfl/players/24830/news" xr:uid="{3B2BFB48-7B80-473A-AE3A-2CDE54822633}"/>
    <hyperlink ref="A115" r:id="rId134" display="https://sports.yahoo.com/nfl/players/26767/news" xr:uid="{D6030D0B-9EBB-4D2F-AFD0-687EABD1184C}"/>
    <hyperlink ref="A95" r:id="rId135" display="https://sports.yahoo.com/nfl/players/8813/news" xr:uid="{D29FD0F2-36BC-43C0-8FCB-BEBB2458756E}"/>
    <hyperlink ref="A171" r:id="rId136" display="https://sports.yahoo.com/nfl/players/26822/news" xr:uid="{3072F2B6-53DC-4439-82F2-2D449FE72DBA}"/>
    <hyperlink ref="A143" r:id="rId137" display="https://sports.yahoo.com/nfl/players/31021/news" xr:uid="{34C1E87A-D616-4E2B-A197-CDDCDCEF2670}"/>
    <hyperlink ref="A173" r:id="rId138" display="https://sports.yahoo.com/nfl/players/28691/news" xr:uid="{16F99D3A-0902-43EF-82C3-B0C19FC7AD7D}"/>
    <hyperlink ref="A121" r:id="rId139" display="https://sports.yahoo.com/nfl/players/9496/news" xr:uid="{F3EDA0FF-8579-4D1E-951F-F28F33CE3884}"/>
    <hyperlink ref="A90" r:id="rId140" display="https://sports.yahoo.com/nfl/players/27789/news" xr:uid="{F888C9C9-794A-43A8-B625-88860379419B}"/>
    <hyperlink ref="A176" r:id="rId141" display="https://sports.yahoo.com/nfl/players/26804/news" xr:uid="{0F569EA3-226D-4005-ABF9-6871D13F88B7}"/>
    <hyperlink ref="A151" r:id="rId142" display="https://sports.yahoo.com/nfl/players/27874/news" xr:uid="{59202292-603B-4717-979E-2C2A66B8146A}"/>
    <hyperlink ref="A199" r:id="rId143" display="https://sports.yahoo.com/nfl/players/30971/news" xr:uid="{6DB79213-8D40-4B2C-AC2F-28178BF51469}"/>
    <hyperlink ref="A157" r:id="rId144" display="https://sports.yahoo.com/nfl/players/25793/news" xr:uid="{8825742D-80E1-4751-8AF3-048C03F4A9C5}"/>
    <hyperlink ref="A163" r:id="rId145" display="https://sports.yahoo.com/nfl/players/26678/news" xr:uid="{F4812757-F12F-4A2B-9173-2F520252841C}"/>
    <hyperlink ref="A186" r:id="rId146" display="https://sports.yahoo.com/nfl/players/26817/news" xr:uid="{AC4F839D-959C-46AC-9524-4F606C263495}"/>
    <hyperlink ref="A181" r:id="rId147" display="https://sports.yahoo.com/nfl/players/27573/news" xr:uid="{D2181BEB-F917-4B26-AFD5-BA7179A66224}"/>
    <hyperlink ref="A114" r:id="rId148" display="https://sports.yahoo.com/nfl/players/28465/news" xr:uid="{6A263BB2-3520-4185-88AF-AC40364FE1DF}"/>
    <hyperlink ref="A250" r:id="rId149" display="https://sports.yahoo.com/nfl/players/24062/news" xr:uid="{460BAEFE-5062-4F53-9AFA-96F297DDE1F0}"/>
    <hyperlink ref="A153" r:id="rId150" display="https://sports.yahoo.com/nfl/players/6791/news" xr:uid="{DF5EB141-945F-44E2-947B-4540E080E7CD}"/>
    <hyperlink ref="A164" r:id="rId151" display="https://sports.yahoo.com/nfl/players/8263/news" xr:uid="{E837F552-D0BA-48C4-AB57-D1E6C4636AEE}"/>
    <hyperlink ref="A165" r:id="rId152" display="https://sports.yahoo.com/nfl/players/26660/news" xr:uid="{CE2AEB6D-00FA-4DD8-92AF-478CFA09E236}"/>
    <hyperlink ref="A64" r:id="rId153" display="https://sports.yahoo.com/nfl/players/26813/news" xr:uid="{609B06DF-6A6B-4D87-9501-45C278FB2F32}"/>
    <hyperlink ref="A108" r:id="rId154" display="https://sports.yahoo.com/nfl/players/30259/news" xr:uid="{C5485DB9-3325-43FC-8C93-F0ACF859D9B0}"/>
    <hyperlink ref="A248" r:id="rId155" display="https://sports.yahoo.com/nfl/players/7868/news" xr:uid="{BC58CEAE-6E0D-475A-9206-8B20FFB666F7}"/>
    <hyperlink ref="A185" r:id="rId156" display="https://sports.yahoo.com/nfl/players/9348/news" xr:uid="{EEBC87D8-4D6B-4838-9205-05BD9644C9EF}"/>
    <hyperlink ref="A148" r:id="rId157" display="https://sports.yahoo.com/nfl/players/27538/news" xr:uid="{69195074-5DCE-4FEE-9AA8-354556ACC12D}"/>
    <hyperlink ref="A155" r:id="rId158" display="https://sports.yahoo.com/nfl/players/29315/news" xr:uid="{9DE942C1-EB56-4136-8014-653D7A2F2640}"/>
    <hyperlink ref="A112" r:id="rId159" display="https://sports.yahoo.com/nfl/players/30132/news" xr:uid="{4B3CD5F2-4923-4B82-A540-71AE3AC61272}"/>
    <hyperlink ref="A141" r:id="rId160" display="https://sports.yahoo.com/nfl/players/27566/news" xr:uid="{D6532D85-7CE2-473D-AEBE-DB8F094BE3E4}"/>
    <hyperlink ref="A110" r:id="rId161" display="https://sports.yahoo.com/nfl/players/27299/news" xr:uid="{42B3D742-2F18-4F92-862E-0703B0D3FF56}"/>
    <hyperlink ref="A272" r:id="rId162" display="https://sports.yahoo.com/nfl/players/29719/news" xr:uid="{5AFC466E-5A71-47E3-AD02-C972CA1E3A1A}"/>
    <hyperlink ref="A166" r:id="rId163" display="https://sports.yahoo.com/nfl/players/30122/news" xr:uid="{01691AA4-44C2-4915-A065-F7D162AC26F8}"/>
    <hyperlink ref="A194" r:id="rId164" display="https://sports.yahoo.com/nfl/players/7755/news" xr:uid="{2D10C729-3EB0-4888-A7E9-1126EC424816}"/>
    <hyperlink ref="A128" r:id="rId165" display="https://sports.yahoo.com/nfl/players/28267/news" xr:uid="{C29AD20A-70A2-43A9-97B2-5F22DE278C49}"/>
    <hyperlink ref="A172" r:id="rId166" display="https://sports.yahoo.com/nfl/players/31010/news" xr:uid="{E6AF55AC-6BDC-4933-9BE3-5E3870371014}"/>
    <hyperlink ref="A105" r:id="rId167" display="https://sports.yahoo.com/nfl/players/26708/news" xr:uid="{7E7E6B2F-D55A-4C1B-9FD3-6E205FF4D597}"/>
    <hyperlink ref="A190" r:id="rId168" display="https://sports.yahoo.com/nfl/players/27618/news" xr:uid="{8511FE2F-70F5-47CD-B4E4-F98D1CD6DA8A}"/>
    <hyperlink ref="A203" r:id="rId169" display="https://sports.yahoo.com/nfl/players/30973/news" xr:uid="{D4F3175E-9833-445E-A389-7FD403AD6500}"/>
    <hyperlink ref="A187" r:id="rId170" display="https://sports.yahoo.com/nfl/players/30423/news" xr:uid="{D6C1170D-DF46-4648-9A12-A13F2455BB9C}"/>
    <hyperlink ref="A104" r:id="rId171" display="https://sports.yahoo.com/nfl/players/30142/news" xr:uid="{4F21872B-526F-45F3-B9AA-B8EB2BCCFE4C}"/>
    <hyperlink ref="A273" r:id="rId172" display="https://sports.yahoo.com/nfl/players/31075/news" xr:uid="{0319E925-A11E-4727-B228-615B766D9D1B}"/>
    <hyperlink ref="A215" r:id="rId173" display="https://sports.yahoo.com/nfl/players/28046/news" xr:uid="{4869D47A-4BD0-41B5-8800-04729CB1DE3E}"/>
    <hyperlink ref="A204" r:id="rId174" display="https://sports.yahoo.com/nfl/players/30977/news" xr:uid="{2941B9C9-804B-450D-9995-603E3B87E48E}"/>
    <hyperlink ref="A274" r:id="rId175" display="https://sports.yahoo.com/nfl/players/31030/news" xr:uid="{76F62409-EE44-47A9-A0B2-A905605B2B08}"/>
    <hyperlink ref="A275" r:id="rId176" display="https://sports.yahoo.com/nfl/players/30980/news" xr:uid="{4619C25E-92B7-4432-ABBA-9D6EC7269EAB}"/>
    <hyperlink ref="A227" r:id="rId177" display="https://sports.yahoo.com/nfl/players/27074/news" xr:uid="{9AA16FA6-1774-4DD2-B595-94716056932E}"/>
    <hyperlink ref="A222" r:id="rId178" display="https://sports.yahoo.com/nfl/players/27619/news" xr:uid="{12836393-BF1C-47E2-AD2E-43F0C7CDB57B}"/>
    <hyperlink ref="A167" r:id="rId179" display="https://sports.yahoo.com/nfl/players/30223/news" xr:uid="{C19EF5D5-3E9D-4628-A237-8674683C595F}"/>
    <hyperlink ref="A150" r:id="rId180" display="https://sports.yahoo.com/nfl/players/31051/news" xr:uid="{8A5A52C6-8B99-44D7-9101-02D3C7D51DFF}"/>
    <hyperlink ref="A182" r:id="rId181" display="https://sports.yahoo.com/nfl/players/30552/news" xr:uid="{11FEB1D1-96C4-4226-A985-30B99A8E7FFF}"/>
    <hyperlink ref="A276" r:id="rId182" display="https://sports.yahoo.com/nfl/players/28026/news" xr:uid="{8F3AD804-7E29-47F6-AF5D-59943D6ABD74}"/>
    <hyperlink ref="A189" r:id="rId183" display="https://sports.yahoo.com/nfl/players/27670/news" xr:uid="{53EA7D35-4DA4-4DF8-AFFA-50845EB97B2C}"/>
    <hyperlink ref="A277" r:id="rId184" display="https://sports.yahoo.com/nfl/players/30150/news" xr:uid="{E325C19C-8EC3-4409-8001-D46C97B66B52}"/>
    <hyperlink ref="A238" r:id="rId185" display="https://sports.yahoo.com/nfl/players/26697/news" xr:uid="{572E92B2-AE4E-4BEC-ACF8-360241FAF5E6}"/>
    <hyperlink ref="A234" r:id="rId186" display="https://sports.yahoo.com/nfl/players/26781/news" xr:uid="{690C86D4-D734-4360-ADA5-D12372EC0399}"/>
    <hyperlink ref="A168" r:id="rId187" display="https://sports.yahoo.com/nfl/players/29370/news" xr:uid="{B5424980-DA8F-480A-996A-F960AC0E0A25}"/>
    <hyperlink ref="A278" r:id="rId188" display="https://sports.yahoo.com/nfl/players/27692/news" xr:uid="{A704F41B-23C3-4A5D-B779-71968E33586E}"/>
    <hyperlink ref="A202" r:id="rId189" display="https://sports.yahoo.com/nfl/players/23976/news" xr:uid="{CE7297CF-7DA6-47FD-912A-08B106EE9529}"/>
    <hyperlink ref="A212" r:id="rId190" display="https://sports.yahoo.com/nfl/players/25991/news" xr:uid="{7A8F46A5-1EDD-4BD6-B153-15A58934DC4A}"/>
    <hyperlink ref="A200" r:id="rId191" display="https://sports.yahoo.com/nfl/players/5967/news" xr:uid="{1C57A429-FF5E-4196-A879-EAD2B4918D61}"/>
    <hyperlink ref="A279" r:id="rId192" display="https://sports.yahoo.com/nfl/players/31017/news" xr:uid="{68E9A8B3-C8D4-421E-857A-C978D5602984}"/>
    <hyperlink ref="A280" r:id="rId193" display="https://sports.yahoo.com/nfl/players/30195/news" xr:uid="{048780B5-762A-42F2-A392-6AB99C97B5D1}"/>
    <hyperlink ref="A135" r:id="rId194" display="https://sports.yahoo.com/nfl/players/9353/news" xr:uid="{9AEACDB7-0EE9-48D9-B83B-E2890686B9BA}"/>
    <hyperlink ref="A206" r:id="rId195" display="https://sports.yahoo.com/nfl/players/27737/news" xr:uid="{2738D0CA-331B-4479-9C08-7E086ADFB25F}"/>
    <hyperlink ref="A281" r:id="rId196" display="https://sports.yahoo.com/nfl/players/28395/news" xr:uid="{4E4B9D14-69B5-4B7C-83A0-91262B624238}"/>
    <hyperlink ref="A282" r:id="rId197" display="https://sports.yahoo.com/nfl/players/31002/news" xr:uid="{7224E3C8-6FF7-4870-9B97-820D9C30E068}"/>
    <hyperlink ref="A230" r:id="rId198" display="https://sports.yahoo.com/nfl/players/9294/news" xr:uid="{C0B05111-DC24-47B0-93FD-704DB483549B}"/>
    <hyperlink ref="A178" r:id="rId199" display="https://sports.yahoo.com/nfl/players/27658/news" xr:uid="{5B1A57F9-F71E-4BDB-B305-7402E14FDC05}"/>
    <hyperlink ref="A283" r:id="rId200" display="https://sports.yahoo.com/nfl/players/25798/news" xr:uid="{AC4D5C8D-26CF-4FC1-802A-8DED9B574CC4}"/>
    <hyperlink ref="A98" r:id="rId201" display="https://sports.yahoo.com/nfl/players/26878/news" xr:uid="{3BCCA75B-5746-4AD7-9A3F-F9F8BB672F46}"/>
    <hyperlink ref="A136" r:id="rId202" display="https://sports.yahoo.com/nfl/players/24961/news" xr:uid="{7EA4F6B6-552A-42BA-8133-4FB265DB3FEB}"/>
    <hyperlink ref="A160" r:id="rId203" display="https://sports.yahoo.com/nfl/players/9037/news" xr:uid="{EFA4A73B-0C30-4E82-924E-F49AA8145D55}"/>
    <hyperlink ref="A263" r:id="rId204" display="https://sports.yahoo.com/nfl/players/30290/news" xr:uid="{1D173E76-1C6B-4118-862C-2C5504AE1F8C}"/>
    <hyperlink ref="A284" r:id="rId205" display="https://sports.yahoo.com/nfl/players/27597/news" xr:uid="{CE40398D-F2F4-46B5-884B-C59137FB9FBA}"/>
    <hyperlink ref="A170" r:id="rId206" display="https://sports.yahoo.com/nfl/players/24318/news" xr:uid="{373879C7-91C6-4A1E-A0C5-77D1805CDC0B}"/>
    <hyperlink ref="A231" r:id="rId207" display="https://sports.yahoo.com/nfl/players/28234/news" xr:uid="{3EE41001-CED9-4726-866D-E70C4762DED9}"/>
    <hyperlink ref="A179" r:id="rId208" display="https://sports.yahoo.com/nfl/players/30396/news" xr:uid="{568AC406-4664-4D6F-8FA3-26980B7380D8}"/>
    <hyperlink ref="A81" r:id="rId209" display="https://sports.yahoo.com/nfl/players/31013/news" xr:uid="{E25FF93A-75EE-4A2A-B4FA-795889FC71DF}"/>
    <hyperlink ref="A147" r:id="rId210" display="https://sports.yahoo.com/nfl/players/31139/news" xr:uid="{F1C6F987-413D-47E8-8281-676DD1A6D47E}"/>
    <hyperlink ref="A208" r:id="rId211" display="https://sports.yahoo.com/nfl/players/29694/news" xr:uid="{D5F66965-D3C1-4BC6-9975-DE6594007C27}"/>
    <hyperlink ref="A216" r:id="rId212" display="https://sports.yahoo.com/nfl/players/28442/news" xr:uid="{98210AF1-AC47-49D5-BB64-7F748D591FE4}"/>
    <hyperlink ref="A174" r:id="rId213" display="https://sports.yahoo.com/nfl/players/30707/news" xr:uid="{634EBC71-7D78-4F7C-9DB8-B23A27AFC35E}"/>
    <hyperlink ref="A285" r:id="rId214" display="https://sports.yahoo.com/nfl/players/31135/news" xr:uid="{D3EDAA19-0D8A-466D-86BA-CFBA87B4FE50}"/>
    <hyperlink ref="A286" r:id="rId215" display="https://sports.yahoo.com/nfl/players/30153/news" xr:uid="{0D559D83-1EDD-4B0F-82AD-E7FA3549AF03}"/>
    <hyperlink ref="A177" r:id="rId216" display="https://sports.yahoo.com/nfl/players/30227/news" xr:uid="{BA0B1D8B-7774-4251-BED1-8056F25F3E28}"/>
    <hyperlink ref="A223" r:id="rId217" display="https://sports.yahoo.com/nfl/players/28547/news" xr:uid="{70EEE93D-FADD-4BD8-BAC3-4011ECBCDEC3}"/>
    <hyperlink ref="A207" r:id="rId218" display="https://sports.yahoo.com/nfl/players/28473/news" xr:uid="{093D603B-0D12-460F-813F-DF6A8570F0EE}"/>
    <hyperlink ref="A214" r:id="rId219" display="https://sports.yahoo.com/nfl/players/26253/news" xr:uid="{FC7D5A72-AE14-4411-B819-A534299E47D1}"/>
    <hyperlink ref="A213" r:id="rId220" display="https://sports.yahoo.com/nfl/players/25810/news" xr:uid="{69E0B32A-67CE-47F8-A302-617053257262}"/>
    <hyperlink ref="A243" r:id="rId221" display="https://sports.yahoo.com/nfl/players/26832/news" xr:uid="{0FA1C4A2-CBE3-48B2-9EC8-2674C0A7C83B}"/>
    <hyperlink ref="A196" r:id="rId222" display="https://sports.yahoo.com/nfl/players/26060/news" xr:uid="{A5E77D58-49CD-4474-8181-8CA4885D0FFB}"/>
    <hyperlink ref="A225" r:id="rId223" display="https://sports.yahoo.com/nfl/players/28424/news" xr:uid="{14F26CCD-DE34-466C-A017-9244409A3A2F}"/>
    <hyperlink ref="A287" r:id="rId224" display="https://sports.yahoo.com/nfl/players/31031/news" xr:uid="{D4C4E4B4-E1DF-4BEA-9CB5-115DC3FEFEB3}"/>
    <hyperlink ref="A259" r:id="rId225" display="https://sports.yahoo.com/nfl/players/24845/news" xr:uid="{251B27A9-4181-464B-B7EF-45A99CAE4EB1}"/>
    <hyperlink ref="A188" r:id="rId226" display="https://sports.yahoo.com/nfl/players/30995/news" xr:uid="{3B93CC5E-5843-484E-B90C-0F264360928A}"/>
    <hyperlink ref="A146" r:id="rId227" display="https://sports.yahoo.com/nfl/players/30494/news" xr:uid="{B8ADFC52-F3F5-422C-9E03-7769C80F3D2F}"/>
    <hyperlink ref="A220" r:id="rId228" display="https://sports.yahoo.com/nfl/players/25730/news" xr:uid="{85EACA0D-3960-4B43-8B75-1BE062AE6723}"/>
    <hyperlink ref="A219" r:id="rId229" display="https://sports.yahoo.com/nfl/players/28548/news" xr:uid="{3143C379-15A4-48FF-801C-2F229C3338E5}"/>
    <hyperlink ref="A239" r:id="rId230" display="https://sports.yahoo.com/nfl/players/29372/news" xr:uid="{59CA1627-0E2B-4959-80F8-33D8ABBF561C}"/>
    <hyperlink ref="A256" r:id="rId231" display="https://sports.yahoo.com/nfl/players/29344/news" xr:uid="{F30E7EC7-40C9-4974-8763-FEB6EBBC38A2}"/>
    <hyperlink ref="A288" r:id="rId232" display="https://sports.yahoo.com/nfl/players/27583/news" xr:uid="{081C7533-CD46-4C85-BC64-CEAB9ED470F5}"/>
    <hyperlink ref="A229" r:id="rId233" display="https://sports.yahoo.com/nfl/players/24045/news" xr:uid="{493FF158-818D-4FFA-A3AF-5D2A7AFEC94E}"/>
    <hyperlink ref="A289" r:id="rId234" display="https://sports.yahoo.com/nfl/players/31096/news" xr:uid="{F8BB3E37-E9D3-40F3-B718-A4BA024DAF92}"/>
    <hyperlink ref="A290" r:id="rId235" display="https://sports.yahoo.com/nfl/players/29368/news" xr:uid="{0FDC91BF-7299-4671-B322-2834C7F18CD0}"/>
    <hyperlink ref="A291" r:id="rId236" display="https://sports.yahoo.com/nfl/players/31132/news" xr:uid="{927936D7-2F6C-46B8-AFD2-A32ADA5F71AD}"/>
    <hyperlink ref="A241" r:id="rId237" display="https://sports.yahoo.com/nfl/players/27634/news" xr:uid="{94F80F8D-94BA-4BAD-AC9A-82C397E152FF}"/>
    <hyperlink ref="A292" r:id="rId238" display="https://sports.yahoo.com/nfl/players/25828/news" xr:uid="{BEC34E4E-8E02-4544-B17C-AC05F46615AC}"/>
    <hyperlink ref="A161" r:id="rId239" display="https://sports.yahoo.com/nfl/players/31012/news" xr:uid="{C1F14A81-C005-418B-BFC1-10C1807209CC}"/>
    <hyperlink ref="A242" r:id="rId240" display="https://sports.yahoo.com/nfl/players/28495/news" xr:uid="{371764C3-AF5D-4427-9975-D899C1D49627}"/>
    <hyperlink ref="A293" r:id="rId241" display="https://sports.yahoo.com/nfl/players/30185/news" xr:uid="{7C3CA0E4-8338-4AF4-A8C2-D66567687F3B}"/>
    <hyperlink ref="A144" r:id="rId242" display="https://sports.yahoo.com/nfl/players/26644/news" xr:uid="{5D2F3352-C351-42BD-8A2C-7182C9127661}"/>
    <hyperlink ref="A184" r:id="rId243" display="https://sports.yahoo.com/nfl/players/24400/news" xr:uid="{E8B36E60-40EA-4627-8070-E3651A1EFA4F}"/>
    <hyperlink ref="A270" r:id="rId244" display="https://sports.yahoo.com/nfl/players/7426/news" xr:uid="{3F6308B1-212C-4544-B1BC-7BA38AAF239A}"/>
    <hyperlink ref="A269" r:id="rId245" display="https://sports.yahoo.com/nfl/players/29609/news" xr:uid="{EC2F6C21-6157-46EC-A6FE-55F765596BB9}"/>
    <hyperlink ref="A156" r:id="rId246" display="https://sports.yahoo.com/nfl/players/28482/news" xr:uid="{83CC1C2E-CF34-4639-B24C-D84F0F859B67}"/>
    <hyperlink ref="A226" r:id="rId247" display="https://sports.yahoo.com/nfl/players/29070/news" xr:uid="{3EF1CFDA-EABD-46A6-8A9C-93DA7BDD7EDB}"/>
    <hyperlink ref="A294" r:id="rId248" display="https://sports.yahoo.com/nfl/players/31056/news" xr:uid="{A1E90466-F602-4D76-92D9-FA487637CB28}"/>
    <hyperlink ref="A295" r:id="rId249" display="https://sports.yahoo.com/nfl/players/31100/news" xr:uid="{5CC4255D-B212-4FDA-BEB3-DF782F00D246}"/>
    <hyperlink ref="A198" r:id="rId250" display="https://sports.yahoo.com/nfl/players/25741/news" xr:uid="{F65CC0E1-C0A5-4D1D-AF6F-DD0D20491D24}"/>
    <hyperlink ref="A217" r:id="rId251" display="https://sports.yahoo.com/nfl/players/28513/news" xr:uid="{0B3DA5A3-F98B-4875-A8BB-97F47833DC8C}"/>
    <hyperlink ref="A296" r:id="rId252" display="https://sports.yahoo.com/nfl/players/26631/news" xr:uid="{AD8858F5-5363-4C14-9056-833474F47C8D}"/>
    <hyperlink ref="A297" r:id="rId253" display="https://sports.yahoo.com/nfl/players/31019/news" xr:uid="{4C23E4BD-9915-4387-B122-12DBFA7BC726}"/>
    <hyperlink ref="A205" r:id="rId254" display="https://sports.yahoo.com/nfl/players/31074/news" xr:uid="{5DFD9B63-6C2A-4EE5-AE17-5A1A996F8DEE}"/>
    <hyperlink ref="A298" r:id="rId255" display="https://sports.yahoo.com/nfl/players/7306/news" xr:uid="{51F8EDBF-8492-4EF6-81DA-C97FCD00A39A}"/>
    <hyperlink ref="A249" r:id="rId256" display="https://sports.yahoo.com/nfl/players/27626/news" xr:uid="{35A021B6-9291-466E-844E-726F75A9B61B}"/>
    <hyperlink ref="A299" r:id="rId257" display="https://sports.yahoo.com/nfl/players/31061/news" xr:uid="{1F41BAB1-DF16-4781-9D20-99FA89151180}"/>
    <hyperlink ref="A125" r:id="rId258" display="https://sports.yahoo.com/nfl/players/29560/news" xr:uid="{8FE01945-D5EA-4EE0-9B4E-E494A344AAD5}"/>
    <hyperlink ref="A300" r:id="rId259" display="https://sports.yahoo.com/nfl/players/29324/news" xr:uid="{D019659E-31CA-4E71-8DB0-087D9CA3C02D}"/>
    <hyperlink ref="A301" r:id="rId260" display="https://sports.yahoo.com/nfl/players/31486/news" xr:uid="{7913189F-0E5E-4FD7-93CF-82ACD4BE6607}"/>
    <hyperlink ref="A302" r:id="rId261" display="https://sports.yahoo.com/nfl/players/29328/news" xr:uid="{4DBD80EE-651B-4155-8E86-BE745B07D19B}"/>
    <hyperlink ref="A271" r:id="rId262" display="https://sports.yahoo.com/nfl/players/30213/news" xr:uid="{450E7F74-F9F4-4247-BC98-6F2963085DF5}"/>
    <hyperlink ref="A303" r:id="rId263" display="https://sports.yahoo.com/nfl/players/31068/news" xr:uid="{EC98A3CF-2087-4E1F-AFCE-266681027775}"/>
    <hyperlink ref="A304" r:id="rId264" display="https://sports.yahoo.com/nfl/players/30000/news" xr:uid="{FD5CCA39-94EC-470E-B061-FB2749845085}"/>
    <hyperlink ref="A192" r:id="rId265" display="https://sports.yahoo.com/nfl/players/30157/news" xr:uid="{7E241F9C-4B82-454F-8037-EBBDDCD7BBB7}"/>
    <hyperlink ref="A233" r:id="rId266" display="https://sports.yahoo.com/nfl/players/28590/news" xr:uid="{2BD14ABF-12D4-4227-8896-561AED254473}"/>
    <hyperlink ref="A305" r:id="rId267" display="https://sports.yahoo.com/nfl/players/31014/news" xr:uid="{5C1860F1-5400-451D-B015-69F9A2E57537}"/>
    <hyperlink ref="A251" r:id="rId268" display="https://sports.yahoo.com/nfl/players/29288/news" xr:uid="{C3FBB130-C626-4EA4-8CD4-E196850A980F}"/>
    <hyperlink ref="A261" r:id="rId269" display="https://sports.yahoo.com/nfl/players/28214/news" xr:uid="{DD772A64-A8C4-4F19-A1BB-9E62D7556A3F}"/>
    <hyperlink ref="A253" r:id="rId270" display="https://sports.yahoo.com/nfl/players/26652/news" xr:uid="{49F8B8AE-BC85-48AF-BA59-B82F05314233}"/>
    <hyperlink ref="A306" r:id="rId271" display="https://sports.yahoo.com/nfl/players/29377/news" xr:uid="{A8A4C4CC-E20C-415D-A431-405B84121DA6}"/>
    <hyperlink ref="A307" r:id="rId272" display="https://sports.yahoo.com/nfl/players/30231/news" xr:uid="{F932B224-2406-462B-BCF0-4D84B5E9250F}"/>
    <hyperlink ref="A232" r:id="rId273" display="https://sports.yahoo.com/nfl/players/28514/news" xr:uid="{8FA8126D-14F6-4697-BF03-0F275191CE7F}"/>
    <hyperlink ref="A119" r:id="rId274" display="https://sports.yahoo.com/nfl/players/30362/news" xr:uid="{17E2A56E-970B-4425-BA62-DC1CE9094B15}"/>
    <hyperlink ref="A308" r:id="rId275" display="https://sports.yahoo.com/nfl/players/31145/news" xr:uid="{E01505E5-3B10-4FC0-956D-545E7C47CFF0}"/>
    <hyperlink ref="A309" r:id="rId276" display="https://sports.yahoo.com/nfl/players/28456/news" xr:uid="{C4D4C72C-B6E6-44DC-847C-C0041A639D1D}"/>
    <hyperlink ref="A260" r:id="rId277" display="https://sports.yahoo.com/nfl/players/28464/news" xr:uid="{BD2C4103-A218-4A6E-9384-F4990CDDD910}"/>
    <hyperlink ref="A246" r:id="rId278" display="https://sports.yahoo.com/nfl/players/29650/news" xr:uid="{0DF1547D-9814-404D-9B7B-39EA3D6C3E79}"/>
    <hyperlink ref="A310" r:id="rId279" display="https://sports.yahoo.com/nfl/players/31129/news" xr:uid="{CCB7B8F0-73DB-4CD5-99C4-ADC647BDBBD1}"/>
    <hyperlink ref="A311" r:id="rId280" display="https://sports.yahoo.com/nfl/players/24932/news" xr:uid="{068B6781-DE58-4C35-ACBE-E7A0789B066E}"/>
    <hyperlink ref="A209" r:id="rId281" display="https://sports.yahoo.com/nfl/players/7241/news" xr:uid="{E7C49349-57D0-4C55-9BB2-04327C779E9B}"/>
    <hyperlink ref="A201" r:id="rId282" display="https://sports.yahoo.com/nfl/players/29789/news" xr:uid="{310888A4-B354-4E5B-99EF-328ED36733F8}"/>
    <hyperlink ref="A210" r:id="rId283" display="https://sports.yahoo.com/nfl/players/8790/news" xr:uid="{69F8185E-FF15-4109-A163-ED4CED9C7F7D}"/>
    <hyperlink ref="A312" r:id="rId284" display="https://sports.yahoo.com/nfl/players/30275/news" xr:uid="{4B8520E3-E6F7-43C8-9FBA-5C0CA82442C9}"/>
    <hyperlink ref="A313" r:id="rId285" display="https://sports.yahoo.com/nfl/players/29958/news" xr:uid="{0D60FF3E-0D15-4B41-9640-504D36603328}"/>
    <hyperlink ref="A228" r:id="rId286" display="https://sports.yahoo.com/nfl/players/23996/news" xr:uid="{584D6A3E-C925-4554-9659-4A9690DA0EA1}"/>
    <hyperlink ref="A314" r:id="rId287" display="https://sports.yahoo.com/nfl/players/27167/news" xr:uid="{0BE7B41C-DA0E-4D23-AC4E-D704038D0566}"/>
    <hyperlink ref="A315" r:id="rId288" display="https://sports.yahoo.com/nfl/players/30301/news" xr:uid="{B5004516-A7FB-41AE-91D6-6348B6D47D94}"/>
    <hyperlink ref="A197" r:id="rId289" display="https://sports.yahoo.com/nfl/players/30158/news" xr:uid="{89B71F2E-306A-43D4-A688-3A6F7EDF4AD8}"/>
    <hyperlink ref="A264" r:id="rId290" display="https://sports.yahoo.com/nfl/players/29855/news" xr:uid="{0F5511AE-C2E4-4DCE-A1B6-503E241D5578}"/>
    <hyperlink ref="A316" r:id="rId291" display="https://sports.yahoo.com/nfl/players/29397/news" xr:uid="{459CE0F2-716F-41BE-9824-82B697CD3CD2}"/>
    <hyperlink ref="A268" r:id="rId292" display="https://sports.yahoo.com/nfl/players/27174/news" xr:uid="{76362135-E398-4DC8-ADB5-08AFE9CB37BE}"/>
    <hyperlink ref="A211" r:id="rId293" display="https://sports.yahoo.com/nfl/players/26787/news" xr:uid="{267532A9-ED24-4A88-8E70-F11380844FFC}"/>
    <hyperlink ref="A240" r:id="rId294" display="https://sports.yahoo.com/nfl/players/30253/news" xr:uid="{3C0B173C-089F-4C5A-BC31-2CCCC5B8E7DF}"/>
    <hyperlink ref="A252" r:id="rId295" display="https://sports.yahoo.com/nfl/players/24991/news" xr:uid="{024B9082-28C6-4CB8-B667-8AEB815DC465}"/>
    <hyperlink ref="A317" r:id="rId296" display="https://sports.yahoo.com/nfl/players/31177/news" xr:uid="{062DEA58-A8E7-4DAA-9919-89ACC2D0834F}"/>
    <hyperlink ref="A318" r:id="rId297" display="https://sports.yahoo.com/nfl/players/29351/news" xr:uid="{10E810D9-5379-44EE-B669-BE5A9D69949A}"/>
    <hyperlink ref="A319" r:id="rId298" display="https://sports.yahoo.com/nfl/players/31567/news" xr:uid="{44478965-FE80-46C7-9D0B-EEA3DC0053AF}"/>
    <hyperlink ref="A236" r:id="rId299" display="https://sports.yahoo.com/nfl/players/28718/news" xr:uid="{AE61C38B-DACA-47B6-8919-76C2A5968A7A}"/>
    <hyperlink ref="A320" r:id="rId300" display="https://sports.yahoo.com/nfl/players/28475/news" xr:uid="{2ACB3156-98E7-4427-9817-E73EFA6BFD6A}"/>
    <hyperlink ref="A321" r:id="rId301" display="https://sports.yahoo.com/nfl/players/28990/news" xr:uid="{5783D3A7-219B-4174-8058-96114E0D5549}"/>
    <hyperlink ref="A195" r:id="rId302" display="https://sports.yahoo.com/nfl/players/28847/news" xr:uid="{FBF047CD-451B-46E9-991B-1C47A4B36C7D}"/>
    <hyperlink ref="A265" r:id="rId303" display="https://sports.yahoo.com/nfl/players/27826/news" xr:uid="{86B45870-68BE-491A-8599-C5FAE79F57C1}"/>
    <hyperlink ref="A322" r:id="rId304" display="https://sports.yahoo.com/nfl/players/29420/news" xr:uid="{35CA9341-D989-48AB-9BA1-B1DA27895E47}"/>
    <hyperlink ref="A258" r:id="rId305" display="https://sports.yahoo.com/nfl/players/25838/news" xr:uid="{4C51727A-7C6A-467C-AD12-E458E9EAD8A1}"/>
    <hyperlink ref="A323" r:id="rId306" display="https://sports.yahoo.com/nfl/players/29257/news" xr:uid="{BA05C983-81E7-4451-B8A3-AAA984EAB908}"/>
    <hyperlink ref="A324" r:id="rId307" display="https://sports.yahoo.com/nfl/players/31083/news" xr:uid="{13DFBE7F-82F2-4F57-AAF6-F7DF64A1ED34}"/>
    <hyperlink ref="A257" r:id="rId308" display="https://sports.yahoo.com/nfl/players/27717/news" xr:uid="{042DDB24-65D8-4231-B738-0014CD3CE303}"/>
    <hyperlink ref="A325" r:id="rId309" display="https://sports.yahoo.com/nfl/players/31210/news" xr:uid="{A11FAA20-6F57-49F6-BFC3-A149B53ACDAD}"/>
    <hyperlink ref="A326" r:id="rId310" display="https://sports.yahoo.com/nfl/players/31071/news" xr:uid="{D4003D8F-EA7D-40BB-BE4C-229EBB267B47}"/>
    <hyperlink ref="A327" r:id="rId311" display="https://sports.yahoo.com/nfl/players/28559/news" xr:uid="{30A9C2FD-8B91-40FA-BF91-FC0E3267C58F}"/>
    <hyperlink ref="A244" r:id="rId312" display="https://sports.yahoo.com/nfl/players/26456/news" xr:uid="{456FEC0A-46C9-47AA-AACA-7A5EDF596404}"/>
    <hyperlink ref="A328" r:id="rId313" display="https://sports.yahoo.com/nfl/players/30319/news" xr:uid="{4AAD72F8-2A13-49B4-960F-9DA2579CF928}"/>
    <hyperlink ref="A237" r:id="rId314" display="https://sports.yahoo.com/nfl/players/28582/news" xr:uid="{BF7A5292-ACB8-474B-AF03-CC4476C09DD2}"/>
    <hyperlink ref="A329" r:id="rId315" display="https://sports.yahoo.com/nfl/players/31144/news" xr:uid="{A3F0BE59-F508-45F0-BA6C-77155EA51B10}"/>
    <hyperlink ref="A330" r:id="rId316" display="https://sports.yahoo.com/nfl/players/26853/news" xr:uid="{EFFD58C2-2311-4E83-A636-FD6B7DADC023}"/>
    <hyperlink ref="A331" r:id="rId317" display="https://sports.yahoo.com/nfl/players/26950/news" xr:uid="{E87EFAA6-4B0B-4E47-8526-36758759A30C}"/>
    <hyperlink ref="A266" r:id="rId318" display="https://sports.yahoo.com/nfl/players/25774/news" xr:uid="{E3616ECE-5B66-44DD-B5D6-13F6F7400AC8}"/>
    <hyperlink ref="A332" r:id="rId319" display="https://sports.yahoo.com/nfl/players/30219/news" xr:uid="{E8D7985B-3137-4282-91FC-A1684DF4CB51}"/>
    <hyperlink ref="A333" r:id="rId320" display="https://sports.yahoo.com/nfl/players/31103/news" xr:uid="{D0B964E5-406B-4A12-B8CC-3F14DA4EF5F3}"/>
    <hyperlink ref="A334" r:id="rId321" display="https://sports.yahoo.com/nfl/players/25743/news" xr:uid="{70D4ED8B-8570-4A1A-99CC-ED2185E0F27C}"/>
    <hyperlink ref="A247" r:id="rId322" display="https://sports.yahoo.com/nfl/players/28480/news" xr:uid="{832C51D7-7489-4263-A289-FB39D964076A}"/>
    <hyperlink ref="A335" r:id="rId323" display="https://sports.yahoo.com/nfl/players/31268/news" xr:uid="{CD04A3F5-783F-41C8-8FB1-E9EE69289374}"/>
    <hyperlink ref="A254" r:id="rId324" display="https://sports.yahoo.com/nfl/players/24834/news" xr:uid="{BAA959D6-4C6F-41BD-9D3F-0375746C941F}"/>
    <hyperlink ref="A255" r:id="rId325" display="https://sports.yahoo.com/nfl/players/26729/news" xr:uid="{25032BFB-3872-483F-B68F-1ACEBA67FFC8}"/>
    <hyperlink ref="A336" r:id="rId326" display="https://sports.yahoo.com/nfl/players/29406/news" xr:uid="{5A9F68F4-06BB-4E2D-9757-475E973C3EB5}"/>
    <hyperlink ref="A337" r:id="rId327" display="https://sports.yahoo.com/nfl/players/31240/news" xr:uid="{3432E68F-F2CD-47C3-8174-DB4D0686686E}"/>
    <hyperlink ref="A338" r:id="rId328" display="https://sports.yahoo.com/nfl/players/26702/news" xr:uid="{AA5F11F4-F266-4761-9151-C681A8706676}"/>
    <hyperlink ref="A267" r:id="rId329" display="https://sports.yahoo.com/nfl/players/29341/news" xr:uid="{9DDE57E3-017C-45CB-99B8-63FFF7AD36B9}"/>
    <hyperlink ref="A339" r:id="rId330" display="https://sports.yahoo.com/nfl/players/31107/news" xr:uid="{349039BF-64CF-47D3-B07E-5A251AB6E29D}"/>
    <hyperlink ref="A340" r:id="rId331" display="https://sports.yahoo.com/nfl/players/31206/news" xr:uid="{052B98D8-ED57-4A2D-9807-2C41360A6086}"/>
    <hyperlink ref="A341" r:id="rId332" display="https://sports.yahoo.com/nfl/players/28714/news" xr:uid="{FD8F0FAB-8428-46FF-AB84-B512F9B41D1C}"/>
    <hyperlink ref="A342" r:id="rId333" display="https://sports.yahoo.com/nfl/players/30230/news" xr:uid="{6446EEDA-FFB7-4C11-9007-0A50CF0036F8}"/>
    <hyperlink ref="A343" r:id="rId334" display="https://sports.yahoo.com/nfl/players/31622/news" xr:uid="{7070542C-1FA1-47EA-B87E-6E484E1C9A47}"/>
    <hyperlink ref="A344" r:id="rId335" display="https://sports.yahoo.com/nfl/players/31171/news" xr:uid="{5FA86AC7-5891-4389-925A-96EE654023ED}"/>
    <hyperlink ref="A345" r:id="rId336" display="https://sports.yahoo.com/nfl/players/25234/news" xr:uid="{5432868E-3758-48FE-BB7E-61DD598A4611}"/>
    <hyperlink ref="A346" r:id="rId337" display="https://sports.yahoo.com/nfl/players/28443/news" xr:uid="{7A4EBCDF-BCF7-4234-A2D5-73BBE92408A8}"/>
    <hyperlink ref="A347" r:id="rId338" display="https://sports.yahoo.com/nfl/players/31126/news" xr:uid="{99E74DA4-E433-448F-B645-1AB0A251ECFF}"/>
    <hyperlink ref="A348" r:id="rId339" display="https://sports.yahoo.com/nfl/players/27746/news" xr:uid="{771FD859-51AB-4DB9-85F2-7CBDB279607D}"/>
    <hyperlink ref="A349" r:id="rId340" display="https://sports.yahoo.com/nfl/players/28044/news" xr:uid="{2FAF3812-4979-4054-85B7-5F5B39C9FD5B}"/>
    <hyperlink ref="A350" r:id="rId341" display="https://sports.yahoo.com/nfl/players/31662/news" xr:uid="{2612B339-CDEC-461D-8FCD-13E8188EDABB}"/>
    <hyperlink ref="A351" r:id="rId342" display="https://sports.yahoo.com/nfl/players/27055/news" xr:uid="{E054BF56-5042-4AE5-8E4E-3E0FC78A191B}"/>
    <hyperlink ref="A352" r:id="rId343" display="https://sports.yahoo.com/nfl/players/31114/news" xr:uid="{7EAACC73-F745-45D5-BB1F-CB73DDD2995D}"/>
    <hyperlink ref="A262" r:id="rId344" display="https://sports.yahoo.com/nfl/players/24940/news" xr:uid="{4F751F5F-48FE-4743-8C33-32A5C38696E5}"/>
    <hyperlink ref="A353" r:id="rId345" display="https://sports.yahoo.com/nfl/players/28115/news" xr:uid="{D49627DB-D4FA-4B67-B3D8-1B1FA663ADE3}"/>
    <hyperlink ref="A354" r:id="rId346" display="https://sports.yahoo.com/nfl/players/29319/news" xr:uid="{FFD733B9-7F4F-4270-B80C-7DCBAF04EFB1}"/>
    <hyperlink ref="A355" r:id="rId347" display="https://sports.yahoo.com/nfl/players/24942/news" xr:uid="{14AB8DC6-D89C-42F6-A4A7-1A67598D872A}"/>
    <hyperlink ref="A218" r:id="rId348" display="https://sports.yahoo.com/nfl/players/26824/news" xr:uid="{BEEFF35B-9CCC-49CA-BBCC-B28ABA47A9BE}"/>
    <hyperlink ref="A356" r:id="rId349" display="https://sports.yahoo.com/nfl/players/31624/news" xr:uid="{1BDE2A15-AD22-4967-95BD-F28FA9E72C9F}"/>
    <hyperlink ref="A245" r:id="rId350" display="https://sports.yahoo.com/nfl/players/26108/news" xr:uid="{E34436D8-4C3D-4BA1-BD46-6DE8C4BB2F36}"/>
    <hyperlink ref="A52" r:id="rId351" display="https://sports.yahoo.com/nfl/players/30125/news" xr:uid="{F83CC7AD-E202-4CC1-AC7A-014E9C306895}"/>
    <hyperlink ref="A180" r:id="rId352" display="https://sports.yahoo.com/nfl/players/23999/news" xr:uid="{A6197677-EA86-4321-A404-E69A2417E853}"/>
    <hyperlink ref="A169" r:id="rId353" display="https://sports.yahoo.com/nfl/players/27570/news" xr:uid="{3F831885-4B27-405A-BBDE-3C99B624CE87}"/>
  </hyperlinks>
  <pageMargins left="0.75" right="0.75" top="1" bottom="1" header="0.5" footer="0.5"/>
  <pageSetup scale="55" fitToHeight="0" orientation="portrait" r:id="rId354"/>
  <headerFooter alignWithMargins="0">
    <oddFooter>&amp;L&amp;"Verdana,Regular"&amp;8Copyright FantasyCube.com. This work is licensed under a Creative Commons Attribution-NonCommercial-NoDerivs 3.0 Unported License.&amp;R&amp;"Verdana,Regular"&amp;8[&amp;A]  Page &amp;P of &amp;N</oddFooter>
  </headerFooter>
  <drawing r:id="rId355"/>
  <legacyDrawing r:id="rId356"/>
  <extLst>
    <ext xmlns:x14="http://schemas.microsoft.com/office/spreadsheetml/2009/9/main" uri="{78C0D931-6437-407d-A8EE-F0AAD7539E65}">
      <x14:conditionalFormattings>
        <x14:conditionalFormatting xmlns:xm="http://schemas.microsoft.com/office/excel/2006/main">
          <x14:cfRule type="iconSet" priority="115" id="{AA1ACCEA-4908-4130-8482-6E9318EBD4B6}">
            <x14:iconSet iconSet="3Triangles" custom="1">
              <x14:cfvo type="percent">
                <xm:f>0</xm:f>
              </x14:cfvo>
              <x14:cfvo type="num">
                <xm:f>0</xm:f>
              </x14:cfvo>
              <x14:cfvo type="num" gte="0">
                <xm:f>0</xm:f>
              </x14:cfvo>
              <x14:cfIcon iconSet="3Triangles" iconId="0"/>
              <x14:cfIcon iconSet="NoIcons" iconId="0"/>
              <x14:cfIcon iconSet="3Triangles" iconId="2"/>
            </x14:iconSet>
          </x14:cfRule>
          <xm:sqref>H171</xm:sqref>
        </x14:conditionalFormatting>
        <x14:conditionalFormatting xmlns:xm="http://schemas.microsoft.com/office/excel/2006/main">
          <x14:cfRule type="iconSet" priority="112" id="{82343E24-6D50-470A-81BA-13B0B5CA3557}">
            <x14:iconSet iconSet="3Triangles" custom="1">
              <x14:cfvo type="percent">
                <xm:f>0</xm:f>
              </x14:cfvo>
              <x14:cfvo type="num">
                <xm:f>0</xm:f>
              </x14:cfvo>
              <x14:cfvo type="num" gte="0">
                <xm:f>0</xm:f>
              </x14:cfvo>
              <x14:cfIcon iconSet="3Triangles" iconId="0"/>
              <x14:cfIcon iconSet="NoIcons" iconId="0"/>
              <x14:cfIcon iconSet="3Triangles" iconId="2"/>
            </x14:iconSet>
          </x14:cfRule>
          <xm:sqref>H192</xm:sqref>
        </x14:conditionalFormatting>
        <x14:conditionalFormatting xmlns:xm="http://schemas.microsoft.com/office/excel/2006/main">
          <x14:cfRule type="iconSet" priority="109" id="{D8875A05-313B-4254-8C88-FC4C68B1619D}">
            <x14:iconSet iconSet="3Triangles" custom="1">
              <x14:cfvo type="percent">
                <xm:f>0</xm:f>
              </x14:cfvo>
              <x14:cfvo type="num">
                <xm:f>0</xm:f>
              </x14:cfvo>
              <x14:cfvo type="num" gte="0">
                <xm:f>0</xm:f>
              </x14:cfvo>
              <x14:cfIcon iconSet="3Triangles" iconId="0"/>
              <x14:cfIcon iconSet="NoIcons" iconId="0"/>
              <x14:cfIcon iconSet="3Triangles" iconId="2"/>
            </x14:iconSet>
          </x14:cfRule>
          <xm:sqref>H204</xm:sqref>
        </x14:conditionalFormatting>
        <x14:conditionalFormatting xmlns:xm="http://schemas.microsoft.com/office/excel/2006/main">
          <x14:cfRule type="iconSet" priority="94" id="{24FC8A2F-5544-40EC-9297-FA8BBE22CB27}">
            <x14:iconSet iconSet="3Triangles" custom="1">
              <x14:cfvo type="percent">
                <xm:f>0</xm:f>
              </x14:cfvo>
              <x14:cfvo type="num">
                <xm:f>0</xm:f>
              </x14:cfvo>
              <x14:cfvo type="num" gte="0">
                <xm:f>0</xm:f>
              </x14:cfvo>
              <x14:cfIcon iconSet="3Triangles" iconId="0"/>
              <x14:cfIcon iconSet="NoIcons" iconId="0"/>
              <x14:cfIcon iconSet="3Triangles" iconId="2"/>
            </x14:iconSet>
          </x14:cfRule>
          <xm:sqref>K171</xm:sqref>
        </x14:conditionalFormatting>
        <x14:conditionalFormatting xmlns:xm="http://schemas.microsoft.com/office/excel/2006/main">
          <x14:cfRule type="iconSet" priority="92" id="{373AF8DC-6438-47A3-9B4F-BA8BBCC220C2}">
            <x14:iconSet iconSet="3Triangles" custom="1">
              <x14:cfvo type="percent">
                <xm:f>0</xm:f>
              </x14:cfvo>
              <x14:cfvo type="num">
                <xm:f>0</xm:f>
              </x14:cfvo>
              <x14:cfvo type="num" gte="0">
                <xm:f>0</xm:f>
              </x14:cfvo>
              <x14:cfIcon iconSet="3Triangles" iconId="0"/>
              <x14:cfIcon iconSet="NoIcons" iconId="0"/>
              <x14:cfIcon iconSet="3Triangles" iconId="2"/>
            </x14:iconSet>
          </x14:cfRule>
          <xm:sqref>K192</xm:sqref>
        </x14:conditionalFormatting>
        <x14:conditionalFormatting xmlns:xm="http://schemas.microsoft.com/office/excel/2006/main">
          <x14:cfRule type="iconSet" priority="90" id="{7B6603F1-BE74-4A72-8918-9A3FAA9BB5E1}">
            <x14:iconSet iconSet="3Triangles" custom="1">
              <x14:cfvo type="percent">
                <xm:f>0</xm:f>
              </x14:cfvo>
              <x14:cfvo type="num">
                <xm:f>0</xm:f>
              </x14:cfvo>
              <x14:cfvo type="num" gte="0">
                <xm:f>0</xm:f>
              </x14:cfvo>
              <x14:cfIcon iconSet="3Triangles" iconId="0"/>
              <x14:cfIcon iconSet="NoIcons" iconId="0"/>
              <x14:cfIcon iconSet="3Triangles" iconId="2"/>
            </x14:iconSet>
          </x14:cfRule>
          <xm:sqref>K204</xm:sqref>
        </x14:conditionalFormatting>
        <x14:conditionalFormatting xmlns:xm="http://schemas.microsoft.com/office/excel/2006/main">
          <x14:cfRule type="iconSet" priority="86" id="{7E79EC6F-B9F5-4E21-9477-DCD8306F08B2}">
            <x14:iconSet iconSet="3Triangles" custom="1">
              <x14:cfvo type="percent">
                <xm:f>0</xm:f>
              </x14:cfvo>
              <x14:cfvo type="num">
                <xm:f>0</xm:f>
              </x14:cfvo>
              <x14:cfvo type="num" gte="0">
                <xm:f>0</xm:f>
              </x14:cfvo>
              <x14:cfIcon iconSet="3Triangles" iconId="0"/>
              <x14:cfIcon iconSet="NoIcons" iconId="0"/>
              <x14:cfIcon iconSet="3Triangles" iconId="2"/>
            </x14:iconSet>
          </x14:cfRule>
          <xm:sqref>N171</xm:sqref>
        </x14:conditionalFormatting>
        <x14:conditionalFormatting xmlns:xm="http://schemas.microsoft.com/office/excel/2006/main">
          <x14:cfRule type="iconSet" priority="84" id="{F95E6EBA-560B-4B79-B421-024B4563773E}">
            <x14:iconSet iconSet="3Triangles" custom="1">
              <x14:cfvo type="percent">
                <xm:f>0</xm:f>
              </x14:cfvo>
              <x14:cfvo type="num">
                <xm:f>0</xm:f>
              </x14:cfvo>
              <x14:cfvo type="num" gte="0">
                <xm:f>0</xm:f>
              </x14:cfvo>
              <x14:cfIcon iconSet="3Triangles" iconId="0"/>
              <x14:cfIcon iconSet="NoIcons" iconId="0"/>
              <x14:cfIcon iconSet="3Triangles" iconId="2"/>
            </x14:iconSet>
          </x14:cfRule>
          <xm:sqref>N192</xm:sqref>
        </x14:conditionalFormatting>
        <x14:conditionalFormatting xmlns:xm="http://schemas.microsoft.com/office/excel/2006/main">
          <x14:cfRule type="iconSet" priority="82" id="{CB7821A3-5794-4B2E-B320-7545D2F8AB66}">
            <x14:iconSet iconSet="3Triangles" custom="1">
              <x14:cfvo type="percent">
                <xm:f>0</xm:f>
              </x14:cfvo>
              <x14:cfvo type="num">
                <xm:f>0</xm:f>
              </x14:cfvo>
              <x14:cfvo type="num" gte="0">
                <xm:f>0</xm:f>
              </x14:cfvo>
              <x14:cfIcon iconSet="3Triangles" iconId="0"/>
              <x14:cfIcon iconSet="NoIcons" iconId="0"/>
              <x14:cfIcon iconSet="3Triangles" iconId="2"/>
            </x14:iconSet>
          </x14:cfRule>
          <xm:sqref>N204</xm:sqref>
        </x14:conditionalFormatting>
        <x14:conditionalFormatting xmlns:xm="http://schemas.microsoft.com/office/excel/2006/main">
          <x14:cfRule type="iconSet" priority="77" id="{70A29DEC-9B12-4C34-AF4A-5329A0CBB2D5}">
            <x14:iconSet iconSet="3Triangles" custom="1">
              <x14:cfvo type="percent">
                <xm:f>0</xm:f>
              </x14:cfvo>
              <x14:cfvo type="num">
                <xm:f>0</xm:f>
              </x14:cfvo>
              <x14:cfvo type="num" gte="0">
                <xm:f>0</xm:f>
              </x14:cfvo>
              <x14:cfIcon iconSet="3Triangles" iconId="0"/>
              <x14:cfIcon iconSet="NoIcons" iconId="0"/>
              <x14:cfIcon iconSet="3Triangles" iconId="2"/>
            </x14:iconSet>
          </x14:cfRule>
          <xm:sqref>H232</xm:sqref>
        </x14:conditionalFormatting>
        <x14:conditionalFormatting xmlns:xm="http://schemas.microsoft.com/office/excel/2006/main">
          <x14:cfRule type="iconSet" priority="658" id="{5CD58620-1F18-4FEB-BD71-9EB641C31CD4}">
            <x14:iconSet iconSet="3Triangles" custom="1">
              <x14:cfvo type="percent">
                <xm:f>0</xm:f>
              </x14:cfvo>
              <x14:cfvo type="num">
                <xm:f>0</xm:f>
              </x14:cfvo>
              <x14:cfvo type="num" gte="0">
                <xm:f>0</xm:f>
              </x14:cfvo>
              <x14:cfIcon iconSet="3Triangles" iconId="0"/>
              <x14:cfIcon iconSet="NoIcons" iconId="0"/>
              <x14:cfIcon iconSet="3Triangles" iconId="2"/>
            </x14:iconSet>
          </x14:cfRule>
          <xm:sqref>H233:H238</xm:sqref>
        </x14:conditionalFormatting>
        <x14:conditionalFormatting xmlns:xm="http://schemas.microsoft.com/office/excel/2006/main">
          <x14:cfRule type="iconSet" priority="70" id="{3A1E62AC-46CD-4778-8EAD-B61205BB4342}">
            <x14:iconSet iconSet="3Triangles" custom="1">
              <x14:cfvo type="percent">
                <xm:f>0</xm:f>
              </x14:cfvo>
              <x14:cfvo type="num">
                <xm:f>0</xm:f>
              </x14:cfvo>
              <x14:cfvo type="num" gte="0">
                <xm:f>0</xm:f>
              </x14:cfvo>
              <x14:cfIcon iconSet="3Triangles" iconId="0"/>
              <x14:cfIcon iconSet="NoIcons" iconId="0"/>
              <x14:cfIcon iconSet="3Triangles" iconId="2"/>
            </x14:iconSet>
          </x14:cfRule>
          <xm:sqref>K232:K238</xm:sqref>
        </x14:conditionalFormatting>
        <x14:conditionalFormatting xmlns:xm="http://schemas.microsoft.com/office/excel/2006/main">
          <x14:cfRule type="iconSet" priority="65" id="{25CB7BFB-570F-4C55-B0F6-16317290ECB0}">
            <x14:iconSet iconSet="3Triangles" custom="1">
              <x14:cfvo type="percent">
                <xm:f>0</xm:f>
              </x14:cfvo>
              <x14:cfvo type="num">
                <xm:f>0</xm:f>
              </x14:cfvo>
              <x14:cfvo type="num" gte="0">
                <xm:f>0</xm:f>
              </x14:cfvo>
              <x14:cfIcon iconSet="3Triangles" iconId="0"/>
              <x14:cfIcon iconSet="NoIcons" iconId="0"/>
              <x14:cfIcon iconSet="3Triangles" iconId="2"/>
            </x14:iconSet>
          </x14:cfRule>
          <xm:sqref>H239:H244</xm:sqref>
        </x14:conditionalFormatting>
        <x14:conditionalFormatting xmlns:xm="http://schemas.microsoft.com/office/excel/2006/main">
          <x14:cfRule type="iconSet" priority="67" id="{15E6D8A0-E4D3-49C1-9173-D037AA5ED7F5}">
            <x14:iconSet iconSet="3Triangles" custom="1">
              <x14:cfvo type="percent">
                <xm:f>0</xm:f>
              </x14:cfvo>
              <x14:cfvo type="num">
                <xm:f>0</xm:f>
              </x14:cfvo>
              <x14:cfvo type="num" gte="0">
                <xm:f>0</xm:f>
              </x14:cfvo>
              <x14:cfIcon iconSet="3Triangles" iconId="0"/>
              <x14:cfIcon iconSet="NoIcons" iconId="0"/>
              <x14:cfIcon iconSet="3Triangles" iconId="2"/>
            </x14:iconSet>
          </x14:cfRule>
          <xm:sqref>K239:K244</xm:sqref>
        </x14:conditionalFormatting>
        <x14:conditionalFormatting xmlns:xm="http://schemas.microsoft.com/office/excel/2006/main">
          <x14:cfRule type="iconSet" priority="68" id="{D9C9EB22-6367-4EFF-8822-32C48E0712D3}">
            <x14:iconSet iconSet="3Triangles" custom="1">
              <x14:cfvo type="percent">
                <xm:f>0</xm:f>
              </x14:cfvo>
              <x14:cfvo type="num">
                <xm:f>0</xm:f>
              </x14:cfvo>
              <x14:cfvo type="num" gte="0">
                <xm:f>0</xm:f>
              </x14:cfvo>
              <x14:cfIcon iconSet="3Triangles" iconId="0"/>
              <x14:cfIcon iconSet="NoIcons" iconId="0"/>
              <x14:cfIcon iconSet="3Triangles" iconId="2"/>
            </x14:iconSet>
          </x14:cfRule>
          <xm:sqref>H239:H244</xm:sqref>
        </x14:conditionalFormatting>
        <x14:conditionalFormatting xmlns:xm="http://schemas.microsoft.com/office/excel/2006/main">
          <x14:cfRule type="iconSet" priority="69" id="{E928E679-947A-4837-94A2-CD9790F2F787}">
            <x14:iconSet iconSet="3Triangles" custom="1">
              <x14:cfvo type="percent">
                <xm:f>0</xm:f>
              </x14:cfvo>
              <x14:cfvo type="num">
                <xm:f>0</xm:f>
              </x14:cfvo>
              <x14:cfvo type="num" gte="0">
                <xm:f>0</xm:f>
              </x14:cfvo>
              <x14:cfIcon iconSet="3Triangles" iconId="0"/>
              <x14:cfIcon iconSet="NoIcons" iconId="0"/>
              <x14:cfIcon iconSet="3Triangles" iconId="2"/>
            </x14:iconSet>
          </x14:cfRule>
          <xm:sqref>N239:N244</xm:sqref>
        </x14:conditionalFormatting>
        <x14:conditionalFormatting xmlns:xm="http://schemas.microsoft.com/office/excel/2006/main">
          <x14:cfRule type="iconSet" priority="58" id="{ACB24899-1703-4E34-8B56-0D4BD5E44A33}">
            <x14:iconSet iconSet="3Triangles" custom="1">
              <x14:cfvo type="percent">
                <xm:f>0</xm:f>
              </x14:cfvo>
              <x14:cfvo type="num">
                <xm:f>0</xm:f>
              </x14:cfvo>
              <x14:cfvo type="num" gte="0">
                <xm:f>0</xm:f>
              </x14:cfvo>
              <x14:cfIcon iconSet="3Triangles" iconId="0"/>
              <x14:cfIcon iconSet="NoIcons" iconId="0"/>
              <x14:cfIcon iconSet="3Triangles" iconId="2"/>
            </x14:iconSet>
          </x14:cfRule>
          <xm:sqref>N239:N244</xm:sqref>
        </x14:conditionalFormatting>
        <x14:conditionalFormatting xmlns:xm="http://schemas.microsoft.com/office/excel/2006/main">
          <x14:cfRule type="iconSet" priority="6" id="{3768B8E2-AD4F-4C6B-B579-88D7AA8440B4}">
            <x14:iconSet iconSet="3Triangles" custom="1">
              <x14:cfvo type="percent">
                <xm:f>0</xm:f>
              </x14:cfvo>
              <x14:cfvo type="num">
                <xm:f>0</xm:f>
              </x14:cfvo>
              <x14:cfvo type="num" gte="0">
                <xm:f>0</xm:f>
              </x14:cfvo>
              <x14:cfIcon iconSet="3Triangles" iconId="0"/>
              <x14:cfIcon iconSet="NoIcons" iconId="0"/>
              <x14:cfIcon iconSet="3Triangles" iconId="2"/>
            </x14:iconSet>
          </x14:cfRule>
          <xm:sqref>H180</xm:sqref>
        </x14:conditionalFormatting>
        <x14:conditionalFormatting xmlns:xm="http://schemas.microsoft.com/office/excel/2006/main">
          <x14:cfRule type="iconSet" priority="3" id="{FCB02D7C-0513-470B-A398-6BCBD55A04B3}">
            <x14:iconSet iconSet="3Triangles" custom="1">
              <x14:cfvo type="percent">
                <xm:f>0</xm:f>
              </x14:cfvo>
              <x14:cfvo type="num">
                <xm:f>0</xm:f>
              </x14:cfvo>
              <x14:cfvo type="num" gte="0">
                <xm:f>0</xm:f>
              </x14:cfvo>
              <x14:cfIcon iconSet="3Triangles" iconId="0"/>
              <x14:cfIcon iconSet="NoIcons" iconId="0"/>
              <x14:cfIcon iconSet="3Triangles" iconId="2"/>
            </x14:iconSet>
          </x14:cfRule>
          <xm:sqref>K180</xm:sqref>
        </x14:conditionalFormatting>
        <x14:conditionalFormatting xmlns:xm="http://schemas.microsoft.com/office/excel/2006/main">
          <x14:cfRule type="iconSet" priority="1" id="{5F8F2C4A-E869-48E3-A5C5-736F4D61023A}">
            <x14:iconSet iconSet="3Triangles" custom="1">
              <x14:cfvo type="percent">
                <xm:f>0</xm:f>
              </x14:cfvo>
              <x14:cfvo type="num">
                <xm:f>0</xm:f>
              </x14:cfvo>
              <x14:cfvo type="num" gte="0">
                <xm:f>0</xm:f>
              </x14:cfvo>
              <x14:cfIcon iconSet="3Triangles" iconId="0"/>
              <x14:cfIcon iconSet="NoIcons" iconId="0"/>
              <x14:cfIcon iconSet="3Triangles" iconId="2"/>
            </x14:iconSet>
          </x14:cfRule>
          <xm:sqref>N180</xm:sqref>
        </x14:conditionalFormatting>
        <x14:conditionalFormatting xmlns:xm="http://schemas.microsoft.com/office/excel/2006/main">
          <x14:cfRule type="iconSet" priority="725" id="{F9E77AE5-5F79-4A47-A588-73D5B65C6351}">
            <x14:iconSet iconSet="3Triangles" custom="1">
              <x14:cfvo type="percent">
                <xm:f>0</xm:f>
              </x14:cfvo>
              <x14:cfvo type="num">
                <xm:f>0</xm:f>
              </x14:cfvo>
              <x14:cfvo type="num" gte="0">
                <xm:f>0</xm:f>
              </x14:cfvo>
              <x14:cfIcon iconSet="3Triangles" iconId="0"/>
              <x14:cfIcon iconSet="NoIcons" iconId="0"/>
              <x14:cfIcon iconSet="3Triangles" iconId="2"/>
            </x14:iconSet>
          </x14:cfRule>
          <xm:sqref>H5:H179 H181:H402</xm:sqref>
        </x14:conditionalFormatting>
        <x14:conditionalFormatting xmlns:xm="http://schemas.microsoft.com/office/excel/2006/main">
          <x14:cfRule type="iconSet" priority="728" id="{4066F930-4E99-4BA8-B1AC-A3CB0511C87C}">
            <x14:iconSet iconSet="3Triangles" custom="1">
              <x14:cfvo type="percent">
                <xm:f>0</xm:f>
              </x14:cfvo>
              <x14:cfvo type="num">
                <xm:f>0</xm:f>
              </x14:cfvo>
              <x14:cfvo type="num" gte="0">
                <xm:f>0</xm:f>
              </x14:cfvo>
              <x14:cfIcon iconSet="3Triangles" iconId="0"/>
              <x14:cfIcon iconSet="NoIcons" iconId="0"/>
              <x14:cfIcon iconSet="3Triangles" iconId="2"/>
            </x14:iconSet>
          </x14:cfRule>
          <xm:sqref>K5:K179 K181:K402</xm:sqref>
        </x14:conditionalFormatting>
        <x14:conditionalFormatting xmlns:xm="http://schemas.microsoft.com/office/excel/2006/main">
          <x14:cfRule type="iconSet" priority="731" id="{8EE41D8C-51CA-44C6-B4E2-D507F2D0102F}">
            <x14:iconSet iconSet="3Triangles" custom="1">
              <x14:cfvo type="percent">
                <xm:f>0</xm:f>
              </x14:cfvo>
              <x14:cfvo type="num">
                <xm:f>0</xm:f>
              </x14:cfvo>
              <x14:cfvo type="num" gte="0">
                <xm:f>0</xm:f>
              </x14:cfvo>
              <x14:cfIcon iconSet="3Triangles" iconId="0"/>
              <x14:cfIcon iconSet="NoIcons" iconId="0"/>
              <x14:cfIcon iconSet="3Triangles" iconId="2"/>
            </x14:iconSet>
          </x14:cfRule>
          <xm:sqref>N5:N179 N181:N402</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tabColor theme="9"/>
    <pageSetUpPr fitToPage="1"/>
  </sheetPr>
  <dimension ref="A1:AN400"/>
  <sheetViews>
    <sheetView zoomScaleNormal="100" workbookViewId="0">
      <pane xSplit="1" ySplit="4" topLeftCell="B5" activePane="bottomRight" state="frozen"/>
      <selection pane="topRight" activeCell="B1" sqref="B1"/>
      <selection pane="bottomLeft" activeCell="A5" sqref="A5"/>
      <selection pane="bottomRight" activeCell="A2" sqref="A2"/>
    </sheetView>
  </sheetViews>
  <sheetFormatPr defaultColWidth="9.140625" defaultRowHeight="12.75" outlineLevelCol="1" x14ac:dyDescent="0.2"/>
  <cols>
    <col min="1" max="1" width="13.7109375" style="159" customWidth="1"/>
    <col min="2" max="2" width="6" style="51" customWidth="1"/>
    <col min="3" max="3" width="7.5703125" style="51" customWidth="1"/>
    <col min="4" max="4" width="5.5703125" style="51" customWidth="1"/>
    <col min="5" max="5" width="18.5703125" style="137" customWidth="1"/>
    <col min="6" max="6" width="7" style="48" customWidth="1"/>
    <col min="7" max="7" width="6.42578125" style="48" customWidth="1"/>
    <col min="8" max="8" width="6.140625" style="48" customWidth="1"/>
    <col min="9" max="9" width="6.42578125" style="48" hidden="1" customWidth="1" outlineLevel="1"/>
    <col min="10" max="10" width="6.42578125" style="48" customWidth="1" collapsed="1"/>
    <col min="11" max="11" width="6.140625" style="48" customWidth="1"/>
    <col min="12" max="12" width="6.42578125" style="48" hidden="1" customWidth="1" outlineLevel="1"/>
    <col min="13" max="13" width="6.42578125" style="48" customWidth="1" collapsed="1"/>
    <col min="14" max="14" width="6.140625" style="48" customWidth="1"/>
    <col min="15" max="15" width="6.42578125" style="48" hidden="1" customWidth="1" outlineLevel="1"/>
    <col min="16" max="16" width="8.5703125" style="51" customWidth="1" collapsed="1"/>
    <col min="17" max="18" width="5.140625" style="51" customWidth="1"/>
    <col min="19" max="19" width="8.5703125" style="48" customWidth="1"/>
    <col min="20" max="20" width="5.85546875" style="48" customWidth="1"/>
    <col min="21" max="21" width="6.42578125" style="48" customWidth="1"/>
    <col min="22" max="22" width="5.5703125" style="48" customWidth="1"/>
    <col min="23" max="25" width="5.28515625" style="48" customWidth="1"/>
    <col min="26" max="27" width="6.28515625" style="48" customWidth="1"/>
    <col min="28" max="30" width="5.5703125" style="48" customWidth="1"/>
    <col min="31" max="31" width="6.42578125" style="48" customWidth="1"/>
    <col min="32" max="32" width="6.140625" style="48" customWidth="1"/>
    <col min="33" max="34" width="5.85546875" style="48" customWidth="1"/>
    <col min="35" max="35" width="6.140625" style="48" customWidth="1"/>
    <col min="36" max="36" width="5.28515625" style="48" customWidth="1"/>
    <col min="37" max="37" width="6" style="48" customWidth="1"/>
    <col min="38" max="38" width="5.85546875" style="48" customWidth="1"/>
    <col min="39" max="39" width="6.85546875" style="48" customWidth="1"/>
    <col min="40" max="40" width="9" style="48" customWidth="1"/>
    <col min="41" max="16384" width="9.140625" style="48"/>
  </cols>
  <sheetData>
    <row r="1" spans="1:40" ht="36" customHeight="1" x14ac:dyDescent="0.3">
      <c r="A1" s="155"/>
      <c r="B1" s="54"/>
      <c r="C1" s="54"/>
      <c r="D1" s="54"/>
      <c r="E1" s="53" t="str">
        <f>"NFL Fantasy Football Stats - " &amp;lkpYear-1 &amp;" Season Actuals"</f>
        <v>NFL Fantasy Football Stats - 2017 Season Actuals</v>
      </c>
      <c r="F1" s="53"/>
      <c r="G1" s="55"/>
      <c r="H1" s="55"/>
      <c r="I1" s="55"/>
      <c r="J1" s="55"/>
      <c r="K1" s="55"/>
      <c r="L1" s="55"/>
      <c r="M1" s="55"/>
      <c r="N1" s="55"/>
      <c r="O1" s="55"/>
      <c r="P1" s="54"/>
      <c r="Q1" s="54"/>
      <c r="R1" s="54"/>
      <c r="S1" s="56"/>
      <c r="T1" s="56"/>
      <c r="U1" s="56"/>
      <c r="V1" s="56"/>
      <c r="W1" s="56"/>
      <c r="X1" s="56"/>
      <c r="Y1" s="56"/>
      <c r="Z1" s="56"/>
      <c r="AA1" s="56"/>
      <c r="AB1" s="56"/>
      <c r="AC1" s="56"/>
      <c r="AD1" s="56"/>
      <c r="AE1" s="56"/>
      <c r="AF1" s="56"/>
      <c r="AG1" s="56"/>
      <c r="AH1" s="56"/>
      <c r="AI1" s="56"/>
      <c r="AJ1" s="56"/>
      <c r="AK1" s="56"/>
      <c r="AL1" s="56"/>
      <c r="AM1" s="56"/>
      <c r="AN1" s="70" t="str">
        <f>lkpCopyright</f>
        <v>© FantasyCube.com</v>
      </c>
    </row>
    <row r="2" spans="1:40" ht="14.25" customHeight="1" x14ac:dyDescent="0.2">
      <c r="A2" s="156" t="s">
        <v>602</v>
      </c>
      <c r="B2" s="57"/>
      <c r="C2" s="57"/>
      <c r="D2" s="57"/>
      <c r="E2" s="57"/>
      <c r="F2" s="57"/>
      <c r="G2" s="58"/>
      <c r="H2" s="58"/>
      <c r="I2" s="58"/>
      <c r="J2" s="58"/>
      <c r="K2" s="58"/>
      <c r="L2" s="58"/>
      <c r="M2" s="58"/>
      <c r="N2" s="58"/>
      <c r="O2" s="58"/>
      <c r="P2" s="138"/>
      <c r="Q2" s="139"/>
      <c r="R2" s="104" t="s">
        <v>26</v>
      </c>
      <c r="S2" s="49">
        <v>0</v>
      </c>
      <c r="T2" s="49">
        <v>0</v>
      </c>
      <c r="U2" s="49">
        <v>25</v>
      </c>
      <c r="V2" s="49">
        <v>4</v>
      </c>
      <c r="W2" s="49">
        <v>-1</v>
      </c>
      <c r="X2" s="49">
        <v>0</v>
      </c>
      <c r="Y2" s="49">
        <v>0</v>
      </c>
      <c r="Z2" s="49">
        <v>0</v>
      </c>
      <c r="AA2" s="49">
        <v>10</v>
      </c>
      <c r="AB2" s="49">
        <v>6</v>
      </c>
      <c r="AC2" s="49">
        <v>0</v>
      </c>
      <c r="AD2" s="49">
        <v>0</v>
      </c>
      <c r="AE2" s="49">
        <v>0</v>
      </c>
      <c r="AF2" s="49">
        <v>10</v>
      </c>
      <c r="AG2" s="49">
        <v>6</v>
      </c>
      <c r="AH2" s="49">
        <v>0</v>
      </c>
      <c r="AI2" s="49">
        <v>0</v>
      </c>
      <c r="AJ2" s="49">
        <v>6</v>
      </c>
      <c r="AK2" s="49">
        <v>2</v>
      </c>
      <c r="AL2" s="49">
        <v>0</v>
      </c>
      <c r="AM2" s="49">
        <v>-2</v>
      </c>
      <c r="AN2" s="59"/>
    </row>
    <row r="3" spans="1:40" ht="15" customHeight="1" x14ac:dyDescent="0.2">
      <c r="A3" s="158"/>
      <c r="B3" s="89"/>
      <c r="C3" s="89"/>
      <c r="D3" s="89"/>
      <c r="E3" s="90" t="s">
        <v>87</v>
      </c>
      <c r="F3" s="91"/>
      <c r="G3" s="92" t="s">
        <v>107</v>
      </c>
      <c r="H3" s="92"/>
      <c r="I3" s="92"/>
      <c r="J3" s="92"/>
      <c r="K3" s="92"/>
      <c r="L3" s="92"/>
      <c r="M3" s="92"/>
      <c r="N3" s="92"/>
      <c r="O3" s="149"/>
      <c r="P3" s="150"/>
      <c r="Q3" s="110" t="s">
        <v>104</v>
      </c>
      <c r="R3" s="111"/>
      <c r="S3" s="132" t="s">
        <v>20</v>
      </c>
      <c r="T3" s="133"/>
      <c r="U3" s="133"/>
      <c r="V3" s="133"/>
      <c r="W3" s="133"/>
      <c r="X3" s="133"/>
      <c r="Y3" s="133"/>
      <c r="Z3" s="95" t="s">
        <v>22</v>
      </c>
      <c r="AA3" s="95"/>
      <c r="AB3" s="131"/>
      <c r="AC3" s="96"/>
      <c r="AD3" s="133" t="s">
        <v>21</v>
      </c>
      <c r="AE3" s="133"/>
      <c r="AF3" s="133"/>
      <c r="AG3" s="133"/>
      <c r="AH3" s="133"/>
      <c r="AI3" s="93" t="s">
        <v>23</v>
      </c>
      <c r="AJ3" s="94"/>
      <c r="AK3" s="134" t="s">
        <v>24</v>
      </c>
      <c r="AL3" s="94" t="s">
        <v>25</v>
      </c>
      <c r="AM3" s="97"/>
      <c r="AN3" s="134" t="s">
        <v>111</v>
      </c>
    </row>
    <row r="4" spans="1:40" x14ac:dyDescent="0.2">
      <c r="A4" s="98" t="s">
        <v>0</v>
      </c>
      <c r="B4" s="72" t="s">
        <v>18</v>
      </c>
      <c r="C4" s="72" t="s">
        <v>10</v>
      </c>
      <c r="D4" s="72" t="s">
        <v>94</v>
      </c>
      <c r="E4" s="102" t="s">
        <v>88</v>
      </c>
      <c r="F4" s="103" t="s">
        <v>89</v>
      </c>
      <c r="G4" s="72" t="s">
        <v>84</v>
      </c>
      <c r="H4" s="72" t="s">
        <v>93</v>
      </c>
      <c r="I4" s="72" t="s">
        <v>90</v>
      </c>
      <c r="J4" s="106" t="s">
        <v>86</v>
      </c>
      <c r="K4" s="107" t="s">
        <v>93</v>
      </c>
      <c r="L4" s="106" t="s">
        <v>91</v>
      </c>
      <c r="M4" s="99" t="s">
        <v>85</v>
      </c>
      <c r="N4" s="72" t="s">
        <v>93</v>
      </c>
      <c r="O4" s="99" t="s">
        <v>92</v>
      </c>
      <c r="P4" s="108" t="s">
        <v>95</v>
      </c>
      <c r="Q4" s="112" t="s">
        <v>103</v>
      </c>
      <c r="R4" s="112" t="s">
        <v>102</v>
      </c>
      <c r="S4" s="71" t="s">
        <v>1</v>
      </c>
      <c r="T4" s="72" t="s">
        <v>2</v>
      </c>
      <c r="U4" s="72" t="s">
        <v>3</v>
      </c>
      <c r="V4" s="72" t="s">
        <v>4</v>
      </c>
      <c r="W4" s="72" t="s">
        <v>5</v>
      </c>
      <c r="X4" s="72" t="s">
        <v>98</v>
      </c>
      <c r="Y4" s="72" t="s">
        <v>109</v>
      </c>
      <c r="Z4" s="71" t="s">
        <v>97</v>
      </c>
      <c r="AA4" s="71" t="s">
        <v>3</v>
      </c>
      <c r="AB4" s="72" t="s">
        <v>4</v>
      </c>
      <c r="AC4" s="72" t="s">
        <v>109</v>
      </c>
      <c r="AD4" s="72" t="s">
        <v>110</v>
      </c>
      <c r="AE4" s="72" t="s">
        <v>6</v>
      </c>
      <c r="AF4" s="72" t="s">
        <v>3</v>
      </c>
      <c r="AG4" s="72" t="s">
        <v>4</v>
      </c>
      <c r="AH4" s="72" t="s">
        <v>109</v>
      </c>
      <c r="AI4" s="71" t="s">
        <v>3</v>
      </c>
      <c r="AJ4" s="72" t="s">
        <v>4</v>
      </c>
      <c r="AK4" s="100" t="s">
        <v>7</v>
      </c>
      <c r="AL4" s="72" t="s">
        <v>96</v>
      </c>
      <c r="AM4" s="101" t="s">
        <v>8</v>
      </c>
      <c r="AN4" s="100" t="s">
        <v>9</v>
      </c>
    </row>
    <row r="5" spans="1:40" x14ac:dyDescent="0.2">
      <c r="A5" s="154" t="s">
        <v>468</v>
      </c>
      <c r="B5" s="50" t="s">
        <v>129</v>
      </c>
      <c r="C5" s="50" t="s">
        <v>122</v>
      </c>
      <c r="D5" s="50">
        <v>12</v>
      </c>
      <c r="E5" s="135"/>
      <c r="F5" s="52"/>
      <c r="G5" s="66">
        <v>1</v>
      </c>
      <c r="H5" s="88">
        <f t="shared" ref="H5:H68" si="0">I5-G5</f>
        <v>0</v>
      </c>
      <c r="I5" s="66">
        <f>G5</f>
        <v>1</v>
      </c>
      <c r="J5" s="123">
        <v>1</v>
      </c>
      <c r="K5" s="88">
        <f>L5-J5</f>
        <v>0</v>
      </c>
      <c r="L5" s="124">
        <v>1</v>
      </c>
      <c r="M5" s="66">
        <v>19</v>
      </c>
      <c r="N5" s="88">
        <f>O5-M5</f>
        <v>0</v>
      </c>
      <c r="O5" s="66">
        <v>19</v>
      </c>
      <c r="P5" s="152">
        <v>1</v>
      </c>
      <c r="Q5" s="141">
        <v>15</v>
      </c>
      <c r="R5" s="141"/>
      <c r="S5" s="116">
        <v>0</v>
      </c>
      <c r="T5" s="66">
        <v>0</v>
      </c>
      <c r="U5" s="66">
        <v>0</v>
      </c>
      <c r="V5" s="66">
        <v>0</v>
      </c>
      <c r="W5" s="66">
        <v>0</v>
      </c>
      <c r="X5" s="66">
        <v>0</v>
      </c>
      <c r="Y5" s="66">
        <v>0</v>
      </c>
      <c r="Z5" s="116">
        <v>279</v>
      </c>
      <c r="AA5" s="117">
        <v>1305</v>
      </c>
      <c r="AB5" s="66">
        <v>13</v>
      </c>
      <c r="AC5" s="66">
        <v>66</v>
      </c>
      <c r="AD5" s="66">
        <v>87</v>
      </c>
      <c r="AE5" s="66">
        <v>64</v>
      </c>
      <c r="AF5" s="66">
        <v>788</v>
      </c>
      <c r="AG5" s="66">
        <v>6</v>
      </c>
      <c r="AH5" s="66">
        <v>32</v>
      </c>
      <c r="AI5" s="116">
        <v>0</v>
      </c>
      <c r="AJ5" s="66">
        <v>0</v>
      </c>
      <c r="AK5" s="118">
        <v>0</v>
      </c>
      <c r="AL5" s="66">
        <v>5</v>
      </c>
      <c r="AM5" s="119">
        <v>2</v>
      </c>
      <c r="AN5" s="120">
        <f>IFERROR($S5*$S$2+$T5*$T$2+IF($U$2=0,0,$U5/$U$2)+$V5*$V$2+$W5*$W$2+$X5*$X$2+$Y5*$Y$2+$Z5*$Z$2+IF($AA$2=0,0,$AA5/$AA$2)+$AB$2*$AB5+$AC$2*$AC5+$AD$2*$AD5+$AE5*$AE$2+IF($AF$2=0,0,$AF5/$AF$2)+$AG5*$AG$2+$AH5*$AH$2+IF($AI$2=0,0,$AI5/$AI$2)+$AJ5*$AJ$2+$AK5*$AK$2+$AL5*$AL$2+$AM5*$AM$2,0)</f>
        <v>319.3</v>
      </c>
    </row>
    <row r="6" spans="1:40" x14ac:dyDescent="0.2">
      <c r="A6" s="154" t="s">
        <v>130</v>
      </c>
      <c r="B6" s="50" t="s">
        <v>129</v>
      </c>
      <c r="C6" s="50" t="s">
        <v>445</v>
      </c>
      <c r="D6" s="50">
        <v>7</v>
      </c>
      <c r="E6" s="136"/>
      <c r="F6" s="52"/>
      <c r="G6" s="66">
        <v>2</v>
      </c>
      <c r="H6" s="88">
        <f t="shared" si="0"/>
        <v>0</v>
      </c>
      <c r="I6" s="66">
        <f t="shared" ref="I6:I69" si="1">G6</f>
        <v>2</v>
      </c>
      <c r="J6" s="123">
        <v>2</v>
      </c>
      <c r="K6" s="88">
        <f t="shared" ref="K6:K69" si="2">L6-J6</f>
        <v>0</v>
      </c>
      <c r="L6" s="124">
        <v>2</v>
      </c>
      <c r="M6" s="66">
        <v>2</v>
      </c>
      <c r="N6" s="88">
        <f t="shared" ref="N6:N69" si="3">O6-M6</f>
        <v>0</v>
      </c>
      <c r="O6" s="66">
        <v>2</v>
      </c>
      <c r="P6" s="153">
        <v>1</v>
      </c>
      <c r="Q6" s="141">
        <v>15</v>
      </c>
      <c r="R6" s="141"/>
      <c r="S6" s="116">
        <v>0</v>
      </c>
      <c r="T6" s="66">
        <v>0</v>
      </c>
      <c r="U6" s="66">
        <v>0</v>
      </c>
      <c r="V6" s="66">
        <v>0</v>
      </c>
      <c r="W6" s="66">
        <v>0</v>
      </c>
      <c r="X6" s="66">
        <v>0</v>
      </c>
      <c r="Y6" s="66">
        <v>0</v>
      </c>
      <c r="Z6" s="116">
        <v>321</v>
      </c>
      <c r="AA6" s="66">
        <v>1291</v>
      </c>
      <c r="AB6" s="66">
        <v>9</v>
      </c>
      <c r="AC6" s="66">
        <v>74</v>
      </c>
      <c r="AD6" s="66">
        <v>106</v>
      </c>
      <c r="AE6" s="66">
        <v>85</v>
      </c>
      <c r="AF6" s="66">
        <v>655</v>
      </c>
      <c r="AG6" s="66">
        <v>2</v>
      </c>
      <c r="AH6" s="66">
        <v>31</v>
      </c>
      <c r="AI6" s="116">
        <v>0</v>
      </c>
      <c r="AJ6" s="66">
        <v>0</v>
      </c>
      <c r="AK6" s="118">
        <v>0</v>
      </c>
      <c r="AL6" s="66">
        <v>3</v>
      </c>
      <c r="AM6" s="119">
        <v>2</v>
      </c>
      <c r="AN6" s="120">
        <f t="shared" ref="AN6:AN69" si="4">IFERROR($S6*$S$2+$T6*$T$2+IF($U$2=0,0,$U6/$U$2)+$V6*$V$2+$W6*$W$2+$X6*$X$2+$Y6*$Y$2+$Z6*$Z$2+IF($AA$2=0,0,$AA6/$AA$2)+$AB$2*$AB6+$AC$2*$AC6+$AD$2*$AD6+$AE6*$AE$2+IF($AF$2=0,0,$AF6/$AF$2)+$AG6*$AG$2+$AH6*$AH$2+IF($AI$2=0,0,$AI6/$AI$2)+$AJ6*$AJ$2+$AK6*$AK$2+$AL6*$AL$2+$AM6*$AM$2,0)</f>
        <v>256.60000000000002</v>
      </c>
    </row>
    <row r="7" spans="1:40" x14ac:dyDescent="0.2">
      <c r="A7" s="154" t="s">
        <v>128</v>
      </c>
      <c r="B7" s="50" t="s">
        <v>129</v>
      </c>
      <c r="C7" s="50" t="s">
        <v>443</v>
      </c>
      <c r="D7" s="50">
        <v>9</v>
      </c>
      <c r="E7" s="136"/>
      <c r="F7" s="52"/>
      <c r="G7" s="66">
        <v>3</v>
      </c>
      <c r="H7" s="88">
        <f t="shared" si="0"/>
        <v>0</v>
      </c>
      <c r="I7" s="66">
        <f t="shared" si="1"/>
        <v>3</v>
      </c>
      <c r="J7" s="123">
        <v>4</v>
      </c>
      <c r="K7" s="88">
        <f t="shared" si="2"/>
        <v>0</v>
      </c>
      <c r="L7" s="124">
        <v>4</v>
      </c>
      <c r="M7" s="66">
        <v>1</v>
      </c>
      <c r="N7" s="88">
        <f t="shared" si="3"/>
        <v>0</v>
      </c>
      <c r="O7" s="66">
        <v>1</v>
      </c>
      <c r="P7" s="153">
        <v>1</v>
      </c>
      <c r="Q7" s="141">
        <v>1</v>
      </c>
      <c r="R7" s="141"/>
      <c r="S7" s="116">
        <v>0</v>
      </c>
      <c r="T7" s="66">
        <v>0</v>
      </c>
      <c r="U7" s="66">
        <v>0</v>
      </c>
      <c r="V7" s="66">
        <v>0</v>
      </c>
      <c r="W7" s="66">
        <v>0</v>
      </c>
      <c r="X7" s="66">
        <v>0</v>
      </c>
      <c r="Y7" s="66">
        <v>0</v>
      </c>
      <c r="Z7" s="116">
        <v>11</v>
      </c>
      <c r="AA7" s="66">
        <v>23</v>
      </c>
      <c r="AB7" s="66">
        <v>0</v>
      </c>
      <c r="AC7" s="66">
        <v>0</v>
      </c>
      <c r="AD7" s="66">
        <v>9</v>
      </c>
      <c r="AE7" s="66">
        <v>6</v>
      </c>
      <c r="AF7" s="66">
        <v>67</v>
      </c>
      <c r="AG7" s="66">
        <v>0</v>
      </c>
      <c r="AH7" s="66">
        <v>3</v>
      </c>
      <c r="AI7" s="116">
        <v>0</v>
      </c>
      <c r="AJ7" s="66">
        <v>0</v>
      </c>
      <c r="AK7" s="118">
        <v>0</v>
      </c>
      <c r="AL7" s="66">
        <v>2</v>
      </c>
      <c r="AM7" s="119">
        <v>1</v>
      </c>
      <c r="AN7" s="120">
        <f t="shared" si="4"/>
        <v>7</v>
      </c>
    </row>
    <row r="8" spans="1:40" x14ac:dyDescent="0.2">
      <c r="A8" s="154" t="s">
        <v>133</v>
      </c>
      <c r="B8" s="50" t="s">
        <v>129</v>
      </c>
      <c r="C8" s="50" t="s">
        <v>434</v>
      </c>
      <c r="D8" s="50">
        <v>8</v>
      </c>
      <c r="E8" s="136"/>
      <c r="F8" s="52"/>
      <c r="G8" s="66">
        <v>4</v>
      </c>
      <c r="H8" s="88">
        <f t="shared" si="0"/>
        <v>0</v>
      </c>
      <c r="I8" s="66">
        <f t="shared" si="1"/>
        <v>4</v>
      </c>
      <c r="J8" s="123">
        <v>3</v>
      </c>
      <c r="K8" s="88">
        <f t="shared" si="2"/>
        <v>0</v>
      </c>
      <c r="L8" s="124">
        <v>3</v>
      </c>
      <c r="M8" s="66">
        <v>28</v>
      </c>
      <c r="N8" s="88">
        <f t="shared" si="3"/>
        <v>0</v>
      </c>
      <c r="O8" s="66">
        <v>28</v>
      </c>
      <c r="P8" s="153">
        <v>1</v>
      </c>
      <c r="Q8" s="141">
        <v>10</v>
      </c>
      <c r="R8" s="141"/>
      <c r="S8" s="116">
        <v>0</v>
      </c>
      <c r="T8" s="66">
        <v>0</v>
      </c>
      <c r="U8" s="66">
        <v>0</v>
      </c>
      <c r="V8" s="66">
        <v>0</v>
      </c>
      <c r="W8" s="66">
        <v>0</v>
      </c>
      <c r="X8" s="66">
        <v>0</v>
      </c>
      <c r="Y8" s="66">
        <v>0</v>
      </c>
      <c r="Z8" s="116">
        <v>242</v>
      </c>
      <c r="AA8" s="66">
        <v>983</v>
      </c>
      <c r="AB8" s="66">
        <v>7</v>
      </c>
      <c r="AC8" s="66">
        <v>55</v>
      </c>
      <c r="AD8" s="66">
        <v>38</v>
      </c>
      <c r="AE8" s="66">
        <v>26</v>
      </c>
      <c r="AF8" s="66">
        <v>269</v>
      </c>
      <c r="AG8" s="66">
        <v>2</v>
      </c>
      <c r="AH8" s="66">
        <v>6</v>
      </c>
      <c r="AI8" s="116">
        <v>0</v>
      </c>
      <c r="AJ8" s="66">
        <v>0</v>
      </c>
      <c r="AK8" s="118">
        <v>0</v>
      </c>
      <c r="AL8" s="66">
        <v>1</v>
      </c>
      <c r="AM8" s="119">
        <v>1</v>
      </c>
      <c r="AN8" s="120">
        <f t="shared" si="4"/>
        <v>177.20000000000002</v>
      </c>
    </row>
    <row r="9" spans="1:40" x14ac:dyDescent="0.2">
      <c r="A9" s="154" t="s">
        <v>131</v>
      </c>
      <c r="B9" s="50" t="s">
        <v>132</v>
      </c>
      <c r="C9" s="50" t="s">
        <v>445</v>
      </c>
      <c r="D9" s="50">
        <v>7</v>
      </c>
      <c r="E9" s="136" t="s">
        <v>439</v>
      </c>
      <c r="F9" s="52"/>
      <c r="G9" s="66">
        <v>5</v>
      </c>
      <c r="H9" s="88">
        <f t="shared" si="0"/>
        <v>0</v>
      </c>
      <c r="I9" s="66">
        <f t="shared" si="1"/>
        <v>5</v>
      </c>
      <c r="J9" s="123">
        <v>5</v>
      </c>
      <c r="K9" s="88">
        <f t="shared" si="2"/>
        <v>0</v>
      </c>
      <c r="L9" s="124">
        <v>5</v>
      </c>
      <c r="M9" s="66">
        <v>3</v>
      </c>
      <c r="N9" s="88">
        <f t="shared" si="3"/>
        <v>0</v>
      </c>
      <c r="O9" s="66">
        <v>3</v>
      </c>
      <c r="P9" s="153">
        <v>1</v>
      </c>
      <c r="Q9" s="141">
        <v>14</v>
      </c>
      <c r="R9" s="141"/>
      <c r="S9" s="116">
        <v>0</v>
      </c>
      <c r="T9" s="66">
        <v>0</v>
      </c>
      <c r="U9" s="66">
        <v>0</v>
      </c>
      <c r="V9" s="66">
        <v>0</v>
      </c>
      <c r="W9" s="66">
        <v>0</v>
      </c>
      <c r="X9" s="66">
        <v>0</v>
      </c>
      <c r="Y9" s="66">
        <v>0</v>
      </c>
      <c r="Z9" s="116">
        <v>0</v>
      </c>
      <c r="AA9" s="66">
        <v>0</v>
      </c>
      <c r="AB9" s="66">
        <v>0</v>
      </c>
      <c r="AC9" s="66">
        <v>0</v>
      </c>
      <c r="AD9" s="66">
        <v>163</v>
      </c>
      <c r="AE9" s="66">
        <v>101</v>
      </c>
      <c r="AF9" s="66">
        <v>1533</v>
      </c>
      <c r="AG9" s="66">
        <v>9</v>
      </c>
      <c r="AH9" s="66">
        <v>71</v>
      </c>
      <c r="AI9" s="116">
        <v>61</v>
      </c>
      <c r="AJ9" s="66">
        <v>0</v>
      </c>
      <c r="AK9" s="118">
        <v>1</v>
      </c>
      <c r="AL9" s="66">
        <v>3</v>
      </c>
      <c r="AM9" s="119">
        <v>0</v>
      </c>
      <c r="AN9" s="120">
        <f t="shared" si="4"/>
        <v>209.3</v>
      </c>
    </row>
    <row r="10" spans="1:40" x14ac:dyDescent="0.2">
      <c r="A10" s="154" t="s">
        <v>469</v>
      </c>
      <c r="B10" s="50" t="s">
        <v>129</v>
      </c>
      <c r="C10" s="50" t="s">
        <v>17</v>
      </c>
      <c r="D10" s="50">
        <v>9</v>
      </c>
      <c r="E10" s="136" t="s">
        <v>439</v>
      </c>
      <c r="F10" s="52"/>
      <c r="G10" s="66">
        <v>6</v>
      </c>
      <c r="H10" s="88">
        <f t="shared" si="0"/>
        <v>0</v>
      </c>
      <c r="I10" s="66">
        <f t="shared" si="1"/>
        <v>6</v>
      </c>
      <c r="J10" s="123">
        <v>8</v>
      </c>
      <c r="K10" s="88">
        <f t="shared" si="2"/>
        <v>0</v>
      </c>
      <c r="L10" s="124">
        <v>8</v>
      </c>
      <c r="M10" s="66">
        <v>9</v>
      </c>
      <c r="N10" s="88">
        <f t="shared" si="3"/>
        <v>0</v>
      </c>
      <c r="O10" s="66">
        <v>9</v>
      </c>
      <c r="P10" s="153">
        <v>0.99</v>
      </c>
      <c r="Q10" s="141" t="s">
        <v>101</v>
      </c>
      <c r="R10" s="141"/>
      <c r="S10" s="116" t="s">
        <v>101</v>
      </c>
      <c r="T10" s="66" t="s">
        <v>101</v>
      </c>
      <c r="U10" s="66" t="s">
        <v>101</v>
      </c>
      <c r="V10" s="66" t="s">
        <v>101</v>
      </c>
      <c r="W10" s="66" t="s">
        <v>101</v>
      </c>
      <c r="X10" s="66" t="s">
        <v>101</v>
      </c>
      <c r="Y10" s="66" t="s">
        <v>101</v>
      </c>
      <c r="Z10" s="116" t="s">
        <v>101</v>
      </c>
      <c r="AA10" s="66" t="s">
        <v>101</v>
      </c>
      <c r="AB10" s="66" t="s">
        <v>101</v>
      </c>
      <c r="AC10" s="66" t="s">
        <v>101</v>
      </c>
      <c r="AD10" s="66" t="s">
        <v>101</v>
      </c>
      <c r="AE10" s="66" t="s">
        <v>101</v>
      </c>
      <c r="AF10" s="66" t="s">
        <v>101</v>
      </c>
      <c r="AG10" s="66" t="s">
        <v>101</v>
      </c>
      <c r="AH10" s="66" t="s">
        <v>101</v>
      </c>
      <c r="AI10" s="116" t="s">
        <v>101</v>
      </c>
      <c r="AJ10" s="66" t="s">
        <v>101</v>
      </c>
      <c r="AK10" s="118" t="s">
        <v>101</v>
      </c>
      <c r="AL10" s="66" t="s">
        <v>101</v>
      </c>
      <c r="AM10" s="119" t="s">
        <v>101</v>
      </c>
      <c r="AN10" s="120">
        <f t="shared" si="4"/>
        <v>0</v>
      </c>
    </row>
    <row r="11" spans="1:40" x14ac:dyDescent="0.2">
      <c r="A11" s="154" t="s">
        <v>279</v>
      </c>
      <c r="B11" s="50" t="s">
        <v>129</v>
      </c>
      <c r="C11" s="50" t="s">
        <v>14</v>
      </c>
      <c r="D11" s="50">
        <v>6</v>
      </c>
      <c r="E11" s="136"/>
      <c r="F11" s="52"/>
      <c r="G11" s="66">
        <v>7</v>
      </c>
      <c r="H11" s="88">
        <f t="shared" si="0"/>
        <v>0</v>
      </c>
      <c r="I11" s="66">
        <f t="shared" si="1"/>
        <v>7</v>
      </c>
      <c r="J11" s="123">
        <v>7</v>
      </c>
      <c r="K11" s="88">
        <f t="shared" si="2"/>
        <v>0</v>
      </c>
      <c r="L11" s="124">
        <v>7</v>
      </c>
      <c r="M11" s="66">
        <v>153</v>
      </c>
      <c r="N11" s="88">
        <f t="shared" si="3"/>
        <v>0</v>
      </c>
      <c r="O11" s="66">
        <v>153</v>
      </c>
      <c r="P11" s="153">
        <v>1</v>
      </c>
      <c r="Q11" s="141">
        <v>16</v>
      </c>
      <c r="R11" s="141"/>
      <c r="S11" s="116">
        <v>0</v>
      </c>
      <c r="T11" s="66">
        <v>0</v>
      </c>
      <c r="U11" s="66">
        <v>0</v>
      </c>
      <c r="V11" s="66">
        <v>0</v>
      </c>
      <c r="W11" s="66">
        <v>0</v>
      </c>
      <c r="X11" s="66">
        <v>0</v>
      </c>
      <c r="Y11" s="66">
        <v>0</v>
      </c>
      <c r="Z11" s="116">
        <v>120</v>
      </c>
      <c r="AA11" s="66">
        <v>728</v>
      </c>
      <c r="AB11" s="66">
        <v>8</v>
      </c>
      <c r="AC11" s="66">
        <v>40</v>
      </c>
      <c r="AD11" s="66">
        <v>100</v>
      </c>
      <c r="AE11" s="66">
        <v>81</v>
      </c>
      <c r="AF11" s="66">
        <v>826</v>
      </c>
      <c r="AG11" s="66">
        <v>5</v>
      </c>
      <c r="AH11" s="66">
        <v>38</v>
      </c>
      <c r="AI11" s="116">
        <v>347</v>
      </c>
      <c r="AJ11" s="66">
        <v>1</v>
      </c>
      <c r="AK11" s="118">
        <v>1</v>
      </c>
      <c r="AL11" s="66">
        <v>1</v>
      </c>
      <c r="AM11" s="119">
        <v>1</v>
      </c>
      <c r="AN11" s="120">
        <f t="shared" si="4"/>
        <v>239.39999999999998</v>
      </c>
    </row>
    <row r="12" spans="1:40" x14ac:dyDescent="0.2">
      <c r="A12" s="154" t="s">
        <v>152</v>
      </c>
      <c r="B12" s="50" t="s">
        <v>132</v>
      </c>
      <c r="C12" s="50" t="s">
        <v>449</v>
      </c>
      <c r="D12" s="50">
        <v>10</v>
      </c>
      <c r="E12" s="136"/>
      <c r="F12" s="52"/>
      <c r="G12" s="66">
        <v>8</v>
      </c>
      <c r="H12" s="88">
        <f t="shared" si="0"/>
        <v>0</v>
      </c>
      <c r="I12" s="66">
        <f t="shared" si="1"/>
        <v>8</v>
      </c>
      <c r="J12" s="123">
        <v>6</v>
      </c>
      <c r="K12" s="88">
        <f t="shared" si="2"/>
        <v>0</v>
      </c>
      <c r="L12" s="124">
        <v>6</v>
      </c>
      <c r="M12" s="66">
        <v>24</v>
      </c>
      <c r="N12" s="88">
        <f t="shared" si="3"/>
        <v>0</v>
      </c>
      <c r="O12" s="66">
        <v>24</v>
      </c>
      <c r="P12" s="153">
        <v>1</v>
      </c>
      <c r="Q12" s="141">
        <v>15</v>
      </c>
      <c r="R12" s="141"/>
      <c r="S12" s="116">
        <v>0</v>
      </c>
      <c r="T12" s="66">
        <v>0</v>
      </c>
      <c r="U12" s="66">
        <v>0</v>
      </c>
      <c r="V12" s="66">
        <v>0</v>
      </c>
      <c r="W12" s="66">
        <v>0</v>
      </c>
      <c r="X12" s="66">
        <v>0</v>
      </c>
      <c r="Y12" s="66">
        <v>0</v>
      </c>
      <c r="Z12" s="116">
        <v>0</v>
      </c>
      <c r="AA12" s="66">
        <v>0</v>
      </c>
      <c r="AB12" s="66">
        <v>0</v>
      </c>
      <c r="AC12" s="66">
        <v>0</v>
      </c>
      <c r="AD12" s="66">
        <v>174</v>
      </c>
      <c r="AE12" s="66">
        <v>96</v>
      </c>
      <c r="AF12" s="66">
        <v>1378</v>
      </c>
      <c r="AG12" s="66">
        <v>13</v>
      </c>
      <c r="AH12" s="66">
        <v>69</v>
      </c>
      <c r="AI12" s="116">
        <v>0</v>
      </c>
      <c r="AJ12" s="66">
        <v>0</v>
      </c>
      <c r="AK12" s="118">
        <v>0</v>
      </c>
      <c r="AL12" s="66">
        <v>1</v>
      </c>
      <c r="AM12" s="119">
        <v>1</v>
      </c>
      <c r="AN12" s="120">
        <f t="shared" si="4"/>
        <v>213.8</v>
      </c>
    </row>
    <row r="13" spans="1:40" x14ac:dyDescent="0.2">
      <c r="A13" s="154" t="s">
        <v>134</v>
      </c>
      <c r="B13" s="50" t="s">
        <v>132</v>
      </c>
      <c r="C13" s="50" t="s">
        <v>17</v>
      </c>
      <c r="D13" s="50">
        <v>9</v>
      </c>
      <c r="E13" s="136"/>
      <c r="F13" s="52"/>
      <c r="G13" s="66">
        <v>9</v>
      </c>
      <c r="H13" s="88">
        <f t="shared" si="0"/>
        <v>0</v>
      </c>
      <c r="I13" s="66">
        <f t="shared" si="1"/>
        <v>9</v>
      </c>
      <c r="J13" s="123">
        <v>9</v>
      </c>
      <c r="K13" s="88">
        <f t="shared" si="2"/>
        <v>0</v>
      </c>
      <c r="L13" s="124">
        <v>9</v>
      </c>
      <c r="M13" s="66">
        <v>5</v>
      </c>
      <c r="N13" s="88">
        <f t="shared" si="3"/>
        <v>0</v>
      </c>
      <c r="O13" s="66">
        <v>5</v>
      </c>
      <c r="P13" s="153">
        <v>1</v>
      </c>
      <c r="Q13" s="141">
        <v>4</v>
      </c>
      <c r="R13" s="141"/>
      <c r="S13" s="116">
        <v>0</v>
      </c>
      <c r="T13" s="66">
        <v>0</v>
      </c>
      <c r="U13" s="66">
        <v>0</v>
      </c>
      <c r="V13" s="66">
        <v>0</v>
      </c>
      <c r="W13" s="66">
        <v>0</v>
      </c>
      <c r="X13" s="66">
        <v>0</v>
      </c>
      <c r="Y13" s="66">
        <v>0</v>
      </c>
      <c r="Z13" s="116">
        <v>1</v>
      </c>
      <c r="AA13" s="66">
        <v>8</v>
      </c>
      <c r="AB13" s="66">
        <v>0</v>
      </c>
      <c r="AC13" s="66">
        <v>0</v>
      </c>
      <c r="AD13" s="66">
        <v>41</v>
      </c>
      <c r="AE13" s="66">
        <v>25</v>
      </c>
      <c r="AF13" s="66">
        <v>302</v>
      </c>
      <c r="AG13" s="66">
        <v>3</v>
      </c>
      <c r="AH13" s="66">
        <v>15</v>
      </c>
      <c r="AI13" s="116">
        <v>20</v>
      </c>
      <c r="AJ13" s="66">
        <v>0</v>
      </c>
      <c r="AK13" s="118">
        <v>0</v>
      </c>
      <c r="AL13" s="66">
        <v>0</v>
      </c>
      <c r="AM13" s="119">
        <v>0</v>
      </c>
      <c r="AN13" s="120">
        <f t="shared" si="4"/>
        <v>49</v>
      </c>
    </row>
    <row r="14" spans="1:40" x14ac:dyDescent="0.2">
      <c r="A14" s="154" t="s">
        <v>137</v>
      </c>
      <c r="B14" s="50" t="s">
        <v>132</v>
      </c>
      <c r="C14" s="50" t="s">
        <v>430</v>
      </c>
      <c r="D14" s="50">
        <v>8</v>
      </c>
      <c r="E14" s="136"/>
      <c r="F14" s="52"/>
      <c r="G14" s="66">
        <v>10</v>
      </c>
      <c r="H14" s="88">
        <f t="shared" si="0"/>
        <v>0</v>
      </c>
      <c r="I14" s="66">
        <f t="shared" si="1"/>
        <v>10</v>
      </c>
      <c r="J14" s="123">
        <v>13</v>
      </c>
      <c r="K14" s="88">
        <f t="shared" si="2"/>
        <v>0</v>
      </c>
      <c r="L14" s="124">
        <v>13</v>
      </c>
      <c r="M14" s="66">
        <v>4</v>
      </c>
      <c r="N14" s="88">
        <f t="shared" si="3"/>
        <v>0</v>
      </c>
      <c r="O14" s="66">
        <v>4</v>
      </c>
      <c r="P14" s="153">
        <v>1</v>
      </c>
      <c r="Q14" s="141">
        <v>16</v>
      </c>
      <c r="R14" s="141"/>
      <c r="S14" s="116">
        <v>0</v>
      </c>
      <c r="T14" s="66">
        <v>0</v>
      </c>
      <c r="U14" s="66">
        <v>0</v>
      </c>
      <c r="V14" s="66">
        <v>0</v>
      </c>
      <c r="W14" s="66">
        <v>0</v>
      </c>
      <c r="X14" s="66">
        <v>0</v>
      </c>
      <c r="Y14" s="66">
        <v>0</v>
      </c>
      <c r="Z14" s="116">
        <v>1</v>
      </c>
      <c r="AA14" s="66">
        <v>15</v>
      </c>
      <c r="AB14" s="66">
        <v>0</v>
      </c>
      <c r="AC14" s="66">
        <v>1</v>
      </c>
      <c r="AD14" s="66">
        <v>148</v>
      </c>
      <c r="AE14" s="66">
        <v>88</v>
      </c>
      <c r="AF14" s="66">
        <v>1444</v>
      </c>
      <c r="AG14" s="66">
        <v>3</v>
      </c>
      <c r="AH14" s="66">
        <v>67</v>
      </c>
      <c r="AI14" s="116">
        <v>0</v>
      </c>
      <c r="AJ14" s="66">
        <v>0</v>
      </c>
      <c r="AK14" s="118">
        <v>0</v>
      </c>
      <c r="AL14" s="66">
        <v>0</v>
      </c>
      <c r="AM14" s="119">
        <v>0</v>
      </c>
      <c r="AN14" s="120">
        <f t="shared" si="4"/>
        <v>163.9</v>
      </c>
    </row>
    <row r="15" spans="1:40" x14ac:dyDescent="0.2">
      <c r="A15" s="154" t="s">
        <v>368</v>
      </c>
      <c r="B15" s="50" t="s">
        <v>129</v>
      </c>
      <c r="C15" s="50" t="s">
        <v>16</v>
      </c>
      <c r="D15" s="50">
        <v>12</v>
      </c>
      <c r="E15" s="136"/>
      <c r="F15" s="52"/>
      <c r="G15" s="66">
        <v>11</v>
      </c>
      <c r="H15" s="88">
        <f t="shared" si="0"/>
        <v>0</v>
      </c>
      <c r="I15" s="66">
        <f t="shared" si="1"/>
        <v>11</v>
      </c>
      <c r="J15" s="123">
        <v>11</v>
      </c>
      <c r="K15" s="88">
        <f t="shared" si="2"/>
        <v>0</v>
      </c>
      <c r="L15" s="124">
        <v>11</v>
      </c>
      <c r="M15" s="66">
        <v>33</v>
      </c>
      <c r="N15" s="88">
        <f t="shared" si="3"/>
        <v>0</v>
      </c>
      <c r="O15" s="66">
        <v>33</v>
      </c>
      <c r="P15" s="153">
        <v>1</v>
      </c>
      <c r="Q15" s="141">
        <v>16</v>
      </c>
      <c r="R15" s="141"/>
      <c r="S15" s="116">
        <v>0</v>
      </c>
      <c r="T15" s="66">
        <v>0</v>
      </c>
      <c r="U15" s="66">
        <v>0</v>
      </c>
      <c r="V15" s="66">
        <v>0</v>
      </c>
      <c r="W15" s="66">
        <v>0</v>
      </c>
      <c r="X15" s="66">
        <v>0</v>
      </c>
      <c r="Y15" s="66">
        <v>0</v>
      </c>
      <c r="Z15" s="116">
        <v>272</v>
      </c>
      <c r="AA15" s="66">
        <v>1327</v>
      </c>
      <c r="AB15" s="66">
        <v>8</v>
      </c>
      <c r="AC15" s="66">
        <v>60</v>
      </c>
      <c r="AD15" s="66">
        <v>63</v>
      </c>
      <c r="AE15" s="66">
        <v>53</v>
      </c>
      <c r="AF15" s="66">
        <v>455</v>
      </c>
      <c r="AG15" s="66">
        <v>3</v>
      </c>
      <c r="AH15" s="66">
        <v>18</v>
      </c>
      <c r="AI15" s="116">
        <v>0</v>
      </c>
      <c r="AJ15" s="66">
        <v>0</v>
      </c>
      <c r="AK15" s="118">
        <v>0</v>
      </c>
      <c r="AL15" s="66">
        <v>1</v>
      </c>
      <c r="AM15" s="119">
        <v>1</v>
      </c>
      <c r="AN15" s="120">
        <f t="shared" si="4"/>
        <v>242.2</v>
      </c>
    </row>
    <row r="16" spans="1:40" x14ac:dyDescent="0.2">
      <c r="A16" s="154" t="s">
        <v>144</v>
      </c>
      <c r="B16" s="50" t="s">
        <v>132</v>
      </c>
      <c r="C16" s="50" t="s">
        <v>14</v>
      </c>
      <c r="D16" s="50">
        <v>6</v>
      </c>
      <c r="E16" s="136"/>
      <c r="F16" s="52"/>
      <c r="G16" s="66">
        <v>12</v>
      </c>
      <c r="H16" s="88">
        <f t="shared" si="0"/>
        <v>0</v>
      </c>
      <c r="I16" s="66">
        <f t="shared" si="1"/>
        <v>12</v>
      </c>
      <c r="J16" s="123">
        <v>14</v>
      </c>
      <c r="K16" s="88">
        <f t="shared" si="2"/>
        <v>0</v>
      </c>
      <c r="L16" s="124">
        <v>14</v>
      </c>
      <c r="M16" s="66">
        <v>14</v>
      </c>
      <c r="N16" s="88">
        <f t="shared" si="3"/>
        <v>0</v>
      </c>
      <c r="O16" s="66">
        <v>14</v>
      </c>
      <c r="P16" s="153">
        <v>1</v>
      </c>
      <c r="Q16" s="141">
        <v>16</v>
      </c>
      <c r="R16" s="141"/>
      <c r="S16" s="116">
        <v>0</v>
      </c>
      <c r="T16" s="66">
        <v>0</v>
      </c>
      <c r="U16" s="66">
        <v>0</v>
      </c>
      <c r="V16" s="66">
        <v>0</v>
      </c>
      <c r="W16" s="66">
        <v>0</v>
      </c>
      <c r="X16" s="66">
        <v>0</v>
      </c>
      <c r="Y16" s="66">
        <v>0</v>
      </c>
      <c r="Z16" s="116">
        <v>0</v>
      </c>
      <c r="AA16" s="66">
        <v>0</v>
      </c>
      <c r="AB16" s="66">
        <v>0</v>
      </c>
      <c r="AC16" s="66">
        <v>0</v>
      </c>
      <c r="AD16" s="66">
        <v>149</v>
      </c>
      <c r="AE16" s="66">
        <v>104</v>
      </c>
      <c r="AF16" s="66">
        <v>1245</v>
      </c>
      <c r="AG16" s="66">
        <v>5</v>
      </c>
      <c r="AH16" s="66">
        <v>70</v>
      </c>
      <c r="AI16" s="116">
        <v>0</v>
      </c>
      <c r="AJ16" s="66">
        <v>0</v>
      </c>
      <c r="AK16" s="118">
        <v>0</v>
      </c>
      <c r="AL16" s="66">
        <v>0</v>
      </c>
      <c r="AM16" s="119">
        <v>0</v>
      </c>
      <c r="AN16" s="120">
        <f t="shared" si="4"/>
        <v>154.5</v>
      </c>
    </row>
    <row r="17" spans="1:40" x14ac:dyDescent="0.2">
      <c r="A17" s="154" t="s">
        <v>138</v>
      </c>
      <c r="B17" s="50" t="s">
        <v>129</v>
      </c>
      <c r="C17" s="50" t="s">
        <v>126</v>
      </c>
      <c r="D17" s="50">
        <v>8</v>
      </c>
      <c r="E17" s="136"/>
      <c r="F17" s="52"/>
      <c r="G17" s="66">
        <v>13</v>
      </c>
      <c r="H17" s="88">
        <f t="shared" si="0"/>
        <v>0</v>
      </c>
      <c r="I17" s="66">
        <f t="shared" si="1"/>
        <v>13</v>
      </c>
      <c r="J17" s="123">
        <v>10</v>
      </c>
      <c r="K17" s="88">
        <f t="shared" si="2"/>
        <v>0</v>
      </c>
      <c r="L17" s="124">
        <v>10</v>
      </c>
      <c r="M17" s="66">
        <v>9</v>
      </c>
      <c r="N17" s="88">
        <f t="shared" si="3"/>
        <v>0</v>
      </c>
      <c r="O17" s="66">
        <v>9</v>
      </c>
      <c r="P17" s="153">
        <v>1</v>
      </c>
      <c r="Q17" s="141">
        <v>16</v>
      </c>
      <c r="R17" s="141"/>
      <c r="S17" s="116">
        <v>0</v>
      </c>
      <c r="T17" s="66">
        <v>0</v>
      </c>
      <c r="U17" s="66">
        <v>0</v>
      </c>
      <c r="V17" s="66">
        <v>0</v>
      </c>
      <c r="W17" s="66">
        <v>0</v>
      </c>
      <c r="X17" s="66">
        <v>0</v>
      </c>
      <c r="Y17" s="66">
        <v>0</v>
      </c>
      <c r="Z17" s="116">
        <v>284</v>
      </c>
      <c r="AA17" s="66">
        <v>1105</v>
      </c>
      <c r="AB17" s="66">
        <v>8</v>
      </c>
      <c r="AC17" s="66">
        <v>58</v>
      </c>
      <c r="AD17" s="66">
        <v>83</v>
      </c>
      <c r="AE17" s="66">
        <v>58</v>
      </c>
      <c r="AF17" s="66">
        <v>476</v>
      </c>
      <c r="AG17" s="66">
        <v>4</v>
      </c>
      <c r="AH17" s="66">
        <v>22</v>
      </c>
      <c r="AI17" s="116">
        <v>0</v>
      </c>
      <c r="AJ17" s="66">
        <v>0</v>
      </c>
      <c r="AK17" s="118">
        <v>0</v>
      </c>
      <c r="AL17" s="66">
        <v>1</v>
      </c>
      <c r="AM17" s="119">
        <v>0</v>
      </c>
      <c r="AN17" s="120">
        <f t="shared" si="4"/>
        <v>230.1</v>
      </c>
    </row>
    <row r="18" spans="1:40" x14ac:dyDescent="0.2">
      <c r="A18" s="154" t="s">
        <v>180</v>
      </c>
      <c r="B18" s="50" t="s">
        <v>132</v>
      </c>
      <c r="C18" s="50" t="s">
        <v>126</v>
      </c>
      <c r="D18" s="50">
        <v>8</v>
      </c>
      <c r="E18" s="136"/>
      <c r="F18" s="52"/>
      <c r="G18" s="66">
        <v>14</v>
      </c>
      <c r="H18" s="88">
        <f t="shared" si="0"/>
        <v>0</v>
      </c>
      <c r="I18" s="66">
        <f t="shared" si="1"/>
        <v>14</v>
      </c>
      <c r="J18" s="123">
        <v>16</v>
      </c>
      <c r="K18" s="88">
        <f t="shared" si="2"/>
        <v>0</v>
      </c>
      <c r="L18" s="124">
        <v>16</v>
      </c>
      <c r="M18" s="66">
        <v>27</v>
      </c>
      <c r="N18" s="88">
        <f t="shared" si="3"/>
        <v>0</v>
      </c>
      <c r="O18" s="66">
        <v>27</v>
      </c>
      <c r="P18" s="153">
        <v>1</v>
      </c>
      <c r="Q18" s="141">
        <v>16</v>
      </c>
      <c r="R18" s="141"/>
      <c r="S18" s="116">
        <v>0</v>
      </c>
      <c r="T18" s="66">
        <v>0</v>
      </c>
      <c r="U18" s="66">
        <v>0</v>
      </c>
      <c r="V18" s="66">
        <v>0</v>
      </c>
      <c r="W18" s="66">
        <v>0</v>
      </c>
      <c r="X18" s="66">
        <v>0</v>
      </c>
      <c r="Y18" s="66">
        <v>0</v>
      </c>
      <c r="Z18" s="116">
        <v>2</v>
      </c>
      <c r="AA18" s="66">
        <v>9</v>
      </c>
      <c r="AB18" s="66">
        <v>0</v>
      </c>
      <c r="AC18" s="66">
        <v>0</v>
      </c>
      <c r="AD18" s="66">
        <v>159</v>
      </c>
      <c r="AE18" s="66">
        <v>102</v>
      </c>
      <c r="AF18" s="66">
        <v>1393</v>
      </c>
      <c r="AG18" s="66">
        <v>6</v>
      </c>
      <c r="AH18" s="66">
        <v>74</v>
      </c>
      <c r="AI18" s="116">
        <v>0</v>
      </c>
      <c r="AJ18" s="66">
        <v>0</v>
      </c>
      <c r="AK18" s="118">
        <v>0</v>
      </c>
      <c r="AL18" s="66">
        <v>1</v>
      </c>
      <c r="AM18" s="119">
        <v>0</v>
      </c>
      <c r="AN18" s="120">
        <f t="shared" si="4"/>
        <v>176.20000000000002</v>
      </c>
    </row>
    <row r="19" spans="1:40" x14ac:dyDescent="0.2">
      <c r="A19" s="154" t="s">
        <v>172</v>
      </c>
      <c r="B19" s="50" t="s">
        <v>132</v>
      </c>
      <c r="C19" s="50" t="s">
        <v>15</v>
      </c>
      <c r="D19" s="50">
        <v>7</v>
      </c>
      <c r="E19" s="136"/>
      <c r="F19" s="52"/>
      <c r="G19" s="66">
        <v>15</v>
      </c>
      <c r="H19" s="88">
        <f t="shared" si="0"/>
        <v>0</v>
      </c>
      <c r="I19" s="66">
        <f t="shared" si="1"/>
        <v>15</v>
      </c>
      <c r="J19" s="123">
        <v>18</v>
      </c>
      <c r="K19" s="88">
        <f t="shared" si="2"/>
        <v>0</v>
      </c>
      <c r="L19" s="124">
        <v>18</v>
      </c>
      <c r="M19" s="66">
        <v>42</v>
      </c>
      <c r="N19" s="88">
        <f t="shared" si="3"/>
        <v>0</v>
      </c>
      <c r="O19" s="66">
        <v>42</v>
      </c>
      <c r="P19" s="153">
        <v>1</v>
      </c>
      <c r="Q19" s="141">
        <v>14</v>
      </c>
      <c r="R19" s="141"/>
      <c r="S19" s="116">
        <v>0</v>
      </c>
      <c r="T19" s="66">
        <v>0</v>
      </c>
      <c r="U19" s="66">
        <v>0</v>
      </c>
      <c r="V19" s="66">
        <v>0</v>
      </c>
      <c r="W19" s="66">
        <v>0</v>
      </c>
      <c r="X19" s="66">
        <v>0</v>
      </c>
      <c r="Y19" s="66">
        <v>0</v>
      </c>
      <c r="Z19" s="116">
        <v>0</v>
      </c>
      <c r="AA19" s="66">
        <v>0</v>
      </c>
      <c r="AB19" s="66">
        <v>0</v>
      </c>
      <c r="AC19" s="66">
        <v>0</v>
      </c>
      <c r="AD19" s="66">
        <v>117</v>
      </c>
      <c r="AE19" s="66">
        <v>74</v>
      </c>
      <c r="AF19" s="66">
        <v>885</v>
      </c>
      <c r="AG19" s="66">
        <v>10</v>
      </c>
      <c r="AH19" s="66">
        <v>45</v>
      </c>
      <c r="AI19" s="116">
        <v>0</v>
      </c>
      <c r="AJ19" s="66">
        <v>0</v>
      </c>
      <c r="AK19" s="118">
        <v>0</v>
      </c>
      <c r="AL19" s="66">
        <v>0</v>
      </c>
      <c r="AM19" s="119">
        <v>0</v>
      </c>
      <c r="AN19" s="120">
        <f t="shared" si="4"/>
        <v>148.5</v>
      </c>
    </row>
    <row r="20" spans="1:40" x14ac:dyDescent="0.2">
      <c r="A20" s="154" t="s">
        <v>141</v>
      </c>
      <c r="B20" s="50" t="s">
        <v>132</v>
      </c>
      <c r="C20" s="50" t="s">
        <v>437</v>
      </c>
      <c r="D20" s="50">
        <v>9</v>
      </c>
      <c r="E20" s="136"/>
      <c r="F20" s="52"/>
      <c r="G20" s="66">
        <v>16</v>
      </c>
      <c r="H20" s="88">
        <f t="shared" si="0"/>
        <v>0</v>
      </c>
      <c r="I20" s="66">
        <f t="shared" si="1"/>
        <v>16</v>
      </c>
      <c r="J20" s="123">
        <v>17</v>
      </c>
      <c r="K20" s="88">
        <f t="shared" si="2"/>
        <v>0</v>
      </c>
      <c r="L20" s="124">
        <v>17</v>
      </c>
      <c r="M20" s="66">
        <v>7</v>
      </c>
      <c r="N20" s="88">
        <f t="shared" si="3"/>
        <v>0</v>
      </c>
      <c r="O20" s="66">
        <v>7</v>
      </c>
      <c r="P20" s="153">
        <v>1</v>
      </c>
      <c r="Q20" s="141">
        <v>16</v>
      </c>
      <c r="R20" s="141"/>
      <c r="S20" s="116">
        <v>0</v>
      </c>
      <c r="T20" s="66">
        <v>0</v>
      </c>
      <c r="U20" s="66">
        <v>0</v>
      </c>
      <c r="V20" s="66">
        <v>0</v>
      </c>
      <c r="W20" s="66">
        <v>0</v>
      </c>
      <c r="X20" s="66">
        <v>0</v>
      </c>
      <c r="Y20" s="66">
        <v>0</v>
      </c>
      <c r="Z20" s="116">
        <v>0</v>
      </c>
      <c r="AA20" s="66">
        <v>0</v>
      </c>
      <c r="AB20" s="66">
        <v>0</v>
      </c>
      <c r="AC20" s="66">
        <v>0</v>
      </c>
      <c r="AD20" s="66">
        <v>142</v>
      </c>
      <c r="AE20" s="66">
        <v>75</v>
      </c>
      <c r="AF20" s="66">
        <v>1078</v>
      </c>
      <c r="AG20" s="66">
        <v>8</v>
      </c>
      <c r="AH20" s="66">
        <v>55</v>
      </c>
      <c r="AI20" s="116">
        <v>0</v>
      </c>
      <c r="AJ20" s="66">
        <v>0</v>
      </c>
      <c r="AK20" s="118">
        <v>0</v>
      </c>
      <c r="AL20" s="66">
        <v>2</v>
      </c>
      <c r="AM20" s="119">
        <v>2</v>
      </c>
      <c r="AN20" s="120">
        <f t="shared" si="4"/>
        <v>151.80000000000001</v>
      </c>
    </row>
    <row r="21" spans="1:40" x14ac:dyDescent="0.2">
      <c r="A21" s="154" t="s">
        <v>135</v>
      </c>
      <c r="B21" s="50" t="s">
        <v>132</v>
      </c>
      <c r="C21" s="50" t="s">
        <v>19</v>
      </c>
      <c r="D21" s="50">
        <v>5</v>
      </c>
      <c r="E21" s="136"/>
      <c r="F21" s="52"/>
      <c r="G21" s="66">
        <v>17</v>
      </c>
      <c r="H21" s="88">
        <f t="shared" si="0"/>
        <v>0</v>
      </c>
      <c r="I21" s="66">
        <f t="shared" si="1"/>
        <v>17</v>
      </c>
      <c r="J21" s="123">
        <v>22</v>
      </c>
      <c r="K21" s="88">
        <f t="shared" si="2"/>
        <v>0</v>
      </c>
      <c r="L21" s="124">
        <v>22</v>
      </c>
      <c r="M21" s="66">
        <v>8</v>
      </c>
      <c r="N21" s="88">
        <f t="shared" si="3"/>
        <v>0</v>
      </c>
      <c r="O21" s="66">
        <v>8</v>
      </c>
      <c r="P21" s="153">
        <v>1</v>
      </c>
      <c r="Q21" s="141">
        <v>15</v>
      </c>
      <c r="R21" s="141"/>
      <c r="S21" s="116">
        <v>0</v>
      </c>
      <c r="T21" s="66">
        <v>0</v>
      </c>
      <c r="U21" s="66">
        <v>0</v>
      </c>
      <c r="V21" s="66">
        <v>0</v>
      </c>
      <c r="W21" s="66">
        <v>0</v>
      </c>
      <c r="X21" s="66">
        <v>0</v>
      </c>
      <c r="Y21" s="66">
        <v>0</v>
      </c>
      <c r="Z21" s="116">
        <v>0</v>
      </c>
      <c r="AA21" s="66">
        <v>0</v>
      </c>
      <c r="AB21" s="66">
        <v>0</v>
      </c>
      <c r="AC21" s="66">
        <v>0</v>
      </c>
      <c r="AD21" s="66">
        <v>136</v>
      </c>
      <c r="AE21" s="66">
        <v>71</v>
      </c>
      <c r="AF21" s="66">
        <v>1001</v>
      </c>
      <c r="AG21" s="66">
        <v>5</v>
      </c>
      <c r="AH21" s="66">
        <v>55</v>
      </c>
      <c r="AI21" s="116">
        <v>0</v>
      </c>
      <c r="AJ21" s="66">
        <v>0</v>
      </c>
      <c r="AK21" s="118">
        <v>1</v>
      </c>
      <c r="AL21" s="66">
        <v>1</v>
      </c>
      <c r="AM21" s="119">
        <v>0</v>
      </c>
      <c r="AN21" s="120">
        <f t="shared" si="4"/>
        <v>132.1</v>
      </c>
    </row>
    <row r="22" spans="1:40" x14ac:dyDescent="0.2">
      <c r="A22" s="154" t="s">
        <v>184</v>
      </c>
      <c r="B22" s="50" t="s">
        <v>129</v>
      </c>
      <c r="C22" s="50" t="s">
        <v>446</v>
      </c>
      <c r="D22" s="50">
        <v>10</v>
      </c>
      <c r="E22" s="136"/>
      <c r="F22" s="52"/>
      <c r="G22" s="66">
        <v>18</v>
      </c>
      <c r="H22" s="88">
        <f t="shared" si="0"/>
        <v>0</v>
      </c>
      <c r="I22" s="66">
        <f t="shared" si="1"/>
        <v>18</v>
      </c>
      <c r="J22" s="123">
        <v>15</v>
      </c>
      <c r="K22" s="88">
        <f t="shared" si="2"/>
        <v>0</v>
      </c>
      <c r="L22" s="124">
        <v>15</v>
      </c>
      <c r="M22" s="66">
        <v>31</v>
      </c>
      <c r="N22" s="88">
        <f t="shared" si="3"/>
        <v>0</v>
      </c>
      <c r="O22" s="66">
        <v>31</v>
      </c>
      <c r="P22" s="153">
        <v>1</v>
      </c>
      <c r="Q22" s="141">
        <v>4</v>
      </c>
      <c r="R22" s="141"/>
      <c r="S22" s="116">
        <v>0</v>
      </c>
      <c r="T22" s="66">
        <v>0</v>
      </c>
      <c r="U22" s="66">
        <v>0</v>
      </c>
      <c r="V22" s="66">
        <v>0</v>
      </c>
      <c r="W22" s="66">
        <v>0</v>
      </c>
      <c r="X22" s="66">
        <v>0</v>
      </c>
      <c r="Y22" s="66">
        <v>0</v>
      </c>
      <c r="Z22" s="116">
        <v>74</v>
      </c>
      <c r="AA22" s="66">
        <v>354</v>
      </c>
      <c r="AB22" s="66">
        <v>2</v>
      </c>
      <c r="AC22" s="66">
        <v>15</v>
      </c>
      <c r="AD22" s="66">
        <v>16</v>
      </c>
      <c r="AE22" s="66">
        <v>11</v>
      </c>
      <c r="AF22" s="66">
        <v>90</v>
      </c>
      <c r="AG22" s="66">
        <v>0</v>
      </c>
      <c r="AH22" s="66">
        <v>3</v>
      </c>
      <c r="AI22" s="116">
        <v>0</v>
      </c>
      <c r="AJ22" s="66">
        <v>0</v>
      </c>
      <c r="AK22" s="118">
        <v>0</v>
      </c>
      <c r="AL22" s="66">
        <v>1</v>
      </c>
      <c r="AM22" s="119">
        <v>1</v>
      </c>
      <c r="AN22" s="120">
        <f t="shared" si="4"/>
        <v>54.4</v>
      </c>
    </row>
    <row r="23" spans="1:40" x14ac:dyDescent="0.2">
      <c r="A23" s="154" t="s">
        <v>159</v>
      </c>
      <c r="B23" s="50" t="s">
        <v>160</v>
      </c>
      <c r="C23" s="50" t="s">
        <v>13</v>
      </c>
      <c r="D23" s="50">
        <v>11</v>
      </c>
      <c r="E23" s="136"/>
      <c r="F23" s="52"/>
      <c r="G23" s="66">
        <v>19</v>
      </c>
      <c r="H23" s="88">
        <f t="shared" si="0"/>
        <v>0</v>
      </c>
      <c r="I23" s="66">
        <f t="shared" si="1"/>
        <v>19</v>
      </c>
      <c r="J23" s="123">
        <v>21</v>
      </c>
      <c r="K23" s="88">
        <f t="shared" si="2"/>
        <v>0</v>
      </c>
      <c r="L23" s="124">
        <v>21</v>
      </c>
      <c r="M23" s="66">
        <v>21</v>
      </c>
      <c r="N23" s="88">
        <f t="shared" si="3"/>
        <v>0</v>
      </c>
      <c r="O23" s="66">
        <v>21</v>
      </c>
      <c r="P23" s="153">
        <v>1</v>
      </c>
      <c r="Q23" s="141">
        <v>14</v>
      </c>
      <c r="R23" s="141"/>
      <c r="S23" s="116">
        <v>0</v>
      </c>
      <c r="T23" s="66">
        <v>0</v>
      </c>
      <c r="U23" s="66">
        <v>0</v>
      </c>
      <c r="V23" s="66">
        <v>0</v>
      </c>
      <c r="W23" s="66">
        <v>0</v>
      </c>
      <c r="X23" s="66">
        <v>0</v>
      </c>
      <c r="Y23" s="66">
        <v>0</v>
      </c>
      <c r="Z23" s="116">
        <v>0</v>
      </c>
      <c r="AA23" s="66">
        <v>0</v>
      </c>
      <c r="AB23" s="66">
        <v>0</v>
      </c>
      <c r="AC23" s="66">
        <v>0</v>
      </c>
      <c r="AD23" s="66">
        <v>105</v>
      </c>
      <c r="AE23" s="66">
        <v>69</v>
      </c>
      <c r="AF23" s="66">
        <v>1084</v>
      </c>
      <c r="AG23" s="66">
        <v>8</v>
      </c>
      <c r="AH23" s="66">
        <v>57</v>
      </c>
      <c r="AI23" s="116">
        <v>0</v>
      </c>
      <c r="AJ23" s="66">
        <v>0</v>
      </c>
      <c r="AK23" s="118">
        <v>1</v>
      </c>
      <c r="AL23" s="66">
        <v>1</v>
      </c>
      <c r="AM23" s="119">
        <v>0</v>
      </c>
      <c r="AN23" s="120">
        <f t="shared" si="4"/>
        <v>158.4</v>
      </c>
    </row>
    <row r="24" spans="1:40" x14ac:dyDescent="0.2">
      <c r="A24" s="154" t="s">
        <v>234</v>
      </c>
      <c r="B24" s="50" t="s">
        <v>132</v>
      </c>
      <c r="C24" s="50" t="s">
        <v>446</v>
      </c>
      <c r="D24" s="50">
        <v>10</v>
      </c>
      <c r="E24" s="136"/>
      <c r="F24" s="52"/>
      <c r="G24" s="66">
        <v>20</v>
      </c>
      <c r="H24" s="88">
        <f t="shared" si="0"/>
        <v>0</v>
      </c>
      <c r="I24" s="66">
        <f t="shared" si="1"/>
        <v>20</v>
      </c>
      <c r="J24" s="123">
        <v>30</v>
      </c>
      <c r="K24" s="88">
        <f t="shared" si="2"/>
        <v>0</v>
      </c>
      <c r="L24" s="124">
        <v>30</v>
      </c>
      <c r="M24" s="66">
        <v>98</v>
      </c>
      <c r="N24" s="88">
        <f t="shared" si="3"/>
        <v>0</v>
      </c>
      <c r="O24" s="66">
        <v>98</v>
      </c>
      <c r="P24" s="153">
        <v>0.99</v>
      </c>
      <c r="Q24" s="141">
        <v>16</v>
      </c>
      <c r="R24" s="141"/>
      <c r="S24" s="116">
        <v>0</v>
      </c>
      <c r="T24" s="66">
        <v>0</v>
      </c>
      <c r="U24" s="66">
        <v>0</v>
      </c>
      <c r="V24" s="66">
        <v>0</v>
      </c>
      <c r="W24" s="66">
        <v>0</v>
      </c>
      <c r="X24" s="66">
        <v>0</v>
      </c>
      <c r="Y24" s="66">
        <v>0</v>
      </c>
      <c r="Z24" s="116">
        <v>1</v>
      </c>
      <c r="AA24" s="66">
        <v>11</v>
      </c>
      <c r="AB24" s="66">
        <v>0</v>
      </c>
      <c r="AC24" s="66">
        <v>1</v>
      </c>
      <c r="AD24" s="66">
        <v>142</v>
      </c>
      <c r="AE24" s="66">
        <v>91</v>
      </c>
      <c r="AF24" s="66">
        <v>1276</v>
      </c>
      <c r="AG24" s="66">
        <v>4</v>
      </c>
      <c r="AH24" s="66">
        <v>59</v>
      </c>
      <c r="AI24" s="116">
        <v>0</v>
      </c>
      <c r="AJ24" s="66">
        <v>0</v>
      </c>
      <c r="AK24" s="118">
        <v>0</v>
      </c>
      <c r="AL24" s="66">
        <v>3</v>
      </c>
      <c r="AM24" s="119">
        <v>2</v>
      </c>
      <c r="AN24" s="120">
        <f t="shared" si="4"/>
        <v>148.69999999999999</v>
      </c>
    </row>
    <row r="25" spans="1:40" x14ac:dyDescent="0.2">
      <c r="A25" s="154" t="s">
        <v>162</v>
      </c>
      <c r="B25" s="50" t="s">
        <v>160</v>
      </c>
      <c r="C25" s="50" t="s">
        <v>16</v>
      </c>
      <c r="D25" s="50">
        <v>12</v>
      </c>
      <c r="E25" s="136"/>
      <c r="F25" s="52"/>
      <c r="G25" s="66">
        <v>21</v>
      </c>
      <c r="H25" s="88">
        <f t="shared" si="0"/>
        <v>0</v>
      </c>
      <c r="I25" s="66">
        <f t="shared" si="1"/>
        <v>21</v>
      </c>
      <c r="J25" s="123">
        <v>29</v>
      </c>
      <c r="K25" s="88">
        <f t="shared" si="2"/>
        <v>0</v>
      </c>
      <c r="L25" s="124">
        <v>29</v>
      </c>
      <c r="M25" s="66">
        <v>29</v>
      </c>
      <c r="N25" s="88">
        <f t="shared" si="3"/>
        <v>0</v>
      </c>
      <c r="O25" s="66">
        <v>29</v>
      </c>
      <c r="P25" s="153">
        <v>1</v>
      </c>
      <c r="Q25" s="141">
        <v>15</v>
      </c>
      <c r="R25" s="141"/>
      <c r="S25" s="116">
        <v>0</v>
      </c>
      <c r="T25" s="66">
        <v>1</v>
      </c>
      <c r="U25" s="66">
        <v>0</v>
      </c>
      <c r="V25" s="66">
        <v>0</v>
      </c>
      <c r="W25" s="66">
        <v>1</v>
      </c>
      <c r="X25" s="66">
        <v>0</v>
      </c>
      <c r="Y25" s="66">
        <v>0</v>
      </c>
      <c r="Z25" s="116">
        <v>2</v>
      </c>
      <c r="AA25" s="66">
        <v>7</v>
      </c>
      <c r="AB25" s="66">
        <v>0</v>
      </c>
      <c r="AC25" s="66">
        <v>2</v>
      </c>
      <c r="AD25" s="66">
        <v>122</v>
      </c>
      <c r="AE25" s="66">
        <v>83</v>
      </c>
      <c r="AF25" s="66">
        <v>1038</v>
      </c>
      <c r="AG25" s="66">
        <v>8</v>
      </c>
      <c r="AH25" s="66">
        <v>55</v>
      </c>
      <c r="AI25" s="116">
        <v>0</v>
      </c>
      <c r="AJ25" s="66">
        <v>0</v>
      </c>
      <c r="AK25" s="118">
        <v>0</v>
      </c>
      <c r="AL25" s="66">
        <v>0</v>
      </c>
      <c r="AM25" s="119">
        <v>0</v>
      </c>
      <c r="AN25" s="120">
        <f t="shared" si="4"/>
        <v>151.5</v>
      </c>
    </row>
    <row r="26" spans="1:40" x14ac:dyDescent="0.2">
      <c r="A26" s="154" t="s">
        <v>191</v>
      </c>
      <c r="B26" s="50" t="s">
        <v>132</v>
      </c>
      <c r="C26" s="50" t="s">
        <v>443</v>
      </c>
      <c r="D26" s="50">
        <v>9</v>
      </c>
      <c r="E26" s="136"/>
      <c r="F26" s="52"/>
      <c r="G26" s="66">
        <v>22</v>
      </c>
      <c r="H26" s="88">
        <f t="shared" si="0"/>
        <v>0</v>
      </c>
      <c r="I26" s="66">
        <f t="shared" si="1"/>
        <v>22</v>
      </c>
      <c r="J26" s="123">
        <v>35</v>
      </c>
      <c r="K26" s="88">
        <f t="shared" si="2"/>
        <v>0</v>
      </c>
      <c r="L26" s="124">
        <v>35</v>
      </c>
      <c r="M26" s="66">
        <v>38</v>
      </c>
      <c r="N26" s="88">
        <f t="shared" si="3"/>
        <v>0</v>
      </c>
      <c r="O26" s="66">
        <v>38</v>
      </c>
      <c r="P26" s="153">
        <v>0.99</v>
      </c>
      <c r="Q26" s="141">
        <v>16</v>
      </c>
      <c r="R26" s="141"/>
      <c r="S26" s="116">
        <v>1</v>
      </c>
      <c r="T26" s="66">
        <v>0</v>
      </c>
      <c r="U26" s="66">
        <v>21</v>
      </c>
      <c r="V26" s="66">
        <v>0</v>
      </c>
      <c r="W26" s="66">
        <v>0</v>
      </c>
      <c r="X26" s="66">
        <v>0</v>
      </c>
      <c r="Y26" s="66">
        <v>1</v>
      </c>
      <c r="Z26" s="116">
        <v>0</v>
      </c>
      <c r="AA26" s="66">
        <v>0</v>
      </c>
      <c r="AB26" s="66">
        <v>0</v>
      </c>
      <c r="AC26" s="66">
        <v>0</v>
      </c>
      <c r="AD26" s="66">
        <v>161</v>
      </c>
      <c r="AE26" s="66">
        <v>109</v>
      </c>
      <c r="AF26" s="66">
        <v>1156</v>
      </c>
      <c r="AG26" s="66">
        <v>6</v>
      </c>
      <c r="AH26" s="66">
        <v>66</v>
      </c>
      <c r="AI26" s="116">
        <v>0</v>
      </c>
      <c r="AJ26" s="66">
        <v>0</v>
      </c>
      <c r="AK26" s="118">
        <v>1</v>
      </c>
      <c r="AL26" s="66">
        <v>1</v>
      </c>
      <c r="AM26" s="119">
        <v>1</v>
      </c>
      <c r="AN26" s="120">
        <f t="shared" si="4"/>
        <v>152.44</v>
      </c>
    </row>
    <row r="27" spans="1:40" x14ac:dyDescent="0.2">
      <c r="A27" s="154" t="s">
        <v>222</v>
      </c>
      <c r="B27" s="50" t="s">
        <v>132</v>
      </c>
      <c r="C27" s="50" t="s">
        <v>446</v>
      </c>
      <c r="D27" s="50">
        <v>10</v>
      </c>
      <c r="E27" s="136"/>
      <c r="F27" s="52"/>
      <c r="G27" s="66">
        <v>23</v>
      </c>
      <c r="H27" s="88">
        <f t="shared" si="0"/>
        <v>0</v>
      </c>
      <c r="I27" s="66">
        <f t="shared" si="1"/>
        <v>23</v>
      </c>
      <c r="J27" s="123">
        <v>28</v>
      </c>
      <c r="K27" s="88">
        <f t="shared" si="2"/>
        <v>0</v>
      </c>
      <c r="L27" s="124">
        <v>28</v>
      </c>
      <c r="M27" s="66">
        <v>52</v>
      </c>
      <c r="N27" s="88">
        <f t="shared" si="3"/>
        <v>0</v>
      </c>
      <c r="O27" s="66">
        <v>52</v>
      </c>
      <c r="P27" s="153">
        <v>0.99</v>
      </c>
      <c r="Q27" s="141">
        <v>14</v>
      </c>
      <c r="R27" s="141"/>
      <c r="S27" s="116">
        <v>0</v>
      </c>
      <c r="T27" s="66">
        <v>0</v>
      </c>
      <c r="U27" s="66">
        <v>0</v>
      </c>
      <c r="V27" s="66">
        <v>0</v>
      </c>
      <c r="W27" s="66">
        <v>0</v>
      </c>
      <c r="X27" s="66">
        <v>0</v>
      </c>
      <c r="Y27" s="66">
        <v>0</v>
      </c>
      <c r="Z27" s="116">
        <v>8</v>
      </c>
      <c r="AA27" s="66">
        <v>13</v>
      </c>
      <c r="AB27" s="66">
        <v>0</v>
      </c>
      <c r="AC27" s="66">
        <v>1</v>
      </c>
      <c r="AD27" s="66">
        <v>95</v>
      </c>
      <c r="AE27" s="66">
        <v>64</v>
      </c>
      <c r="AF27" s="66">
        <v>849</v>
      </c>
      <c r="AG27" s="66">
        <v>8</v>
      </c>
      <c r="AH27" s="66">
        <v>42</v>
      </c>
      <c r="AI27" s="116">
        <v>0</v>
      </c>
      <c r="AJ27" s="66">
        <v>0</v>
      </c>
      <c r="AK27" s="118">
        <v>0</v>
      </c>
      <c r="AL27" s="66">
        <v>0</v>
      </c>
      <c r="AM27" s="119">
        <v>0</v>
      </c>
      <c r="AN27" s="120">
        <f t="shared" si="4"/>
        <v>134.19999999999999</v>
      </c>
    </row>
    <row r="28" spans="1:40" x14ac:dyDescent="0.2">
      <c r="A28" s="154" t="s">
        <v>146</v>
      </c>
      <c r="B28" s="50" t="s">
        <v>132</v>
      </c>
      <c r="C28" s="50" t="s">
        <v>428</v>
      </c>
      <c r="D28" s="50">
        <v>9</v>
      </c>
      <c r="E28" s="136" t="s">
        <v>439</v>
      </c>
      <c r="F28" s="52"/>
      <c r="G28" s="66">
        <v>24</v>
      </c>
      <c r="H28" s="88">
        <f t="shared" si="0"/>
        <v>0</v>
      </c>
      <c r="I28" s="66">
        <f t="shared" si="1"/>
        <v>24</v>
      </c>
      <c r="J28" s="123">
        <v>25</v>
      </c>
      <c r="K28" s="88">
        <f t="shared" si="2"/>
        <v>0</v>
      </c>
      <c r="L28" s="124">
        <v>25</v>
      </c>
      <c r="M28" s="66">
        <v>22</v>
      </c>
      <c r="N28" s="88">
        <f t="shared" si="3"/>
        <v>0</v>
      </c>
      <c r="O28" s="66">
        <v>22</v>
      </c>
      <c r="P28" s="153">
        <v>0.98</v>
      </c>
      <c r="Q28" s="141">
        <v>16</v>
      </c>
      <c r="R28" s="141"/>
      <c r="S28" s="116">
        <v>0</v>
      </c>
      <c r="T28" s="66">
        <v>0</v>
      </c>
      <c r="U28" s="66">
        <v>0</v>
      </c>
      <c r="V28" s="66">
        <v>0</v>
      </c>
      <c r="W28" s="66">
        <v>0</v>
      </c>
      <c r="X28" s="66">
        <v>0</v>
      </c>
      <c r="Y28" s="66">
        <v>0</v>
      </c>
      <c r="Z28" s="116">
        <v>0</v>
      </c>
      <c r="AA28" s="66">
        <v>0</v>
      </c>
      <c r="AB28" s="66">
        <v>0</v>
      </c>
      <c r="AC28" s="66">
        <v>0</v>
      </c>
      <c r="AD28" s="66">
        <v>109</v>
      </c>
      <c r="AE28" s="66">
        <v>57</v>
      </c>
      <c r="AF28" s="66">
        <v>966</v>
      </c>
      <c r="AG28" s="66">
        <v>4</v>
      </c>
      <c r="AH28" s="66">
        <v>38</v>
      </c>
      <c r="AI28" s="116">
        <v>0</v>
      </c>
      <c r="AJ28" s="66">
        <v>0</v>
      </c>
      <c r="AK28" s="118">
        <v>0</v>
      </c>
      <c r="AL28" s="66">
        <v>2</v>
      </c>
      <c r="AM28" s="119">
        <v>1</v>
      </c>
      <c r="AN28" s="120">
        <f t="shared" si="4"/>
        <v>118.6</v>
      </c>
    </row>
    <row r="29" spans="1:40" x14ac:dyDescent="0.2">
      <c r="A29" s="154" t="s">
        <v>145</v>
      </c>
      <c r="B29" s="50" t="s">
        <v>129</v>
      </c>
      <c r="C29" s="50" t="s">
        <v>440</v>
      </c>
      <c r="D29" s="50">
        <v>9</v>
      </c>
      <c r="E29" s="136"/>
      <c r="F29" s="52"/>
      <c r="G29" s="66">
        <v>25</v>
      </c>
      <c r="H29" s="88">
        <f t="shared" si="0"/>
        <v>0</v>
      </c>
      <c r="I29" s="66">
        <f t="shared" si="1"/>
        <v>25</v>
      </c>
      <c r="J29" s="123">
        <v>12</v>
      </c>
      <c r="K29" s="88">
        <f t="shared" si="2"/>
        <v>0</v>
      </c>
      <c r="L29" s="124">
        <v>12</v>
      </c>
      <c r="M29" s="66">
        <v>26</v>
      </c>
      <c r="N29" s="88">
        <f t="shared" si="3"/>
        <v>0</v>
      </c>
      <c r="O29" s="66">
        <v>26</v>
      </c>
      <c r="P29" s="153">
        <v>1</v>
      </c>
      <c r="Q29" s="141">
        <v>13</v>
      </c>
      <c r="R29" s="141"/>
      <c r="S29" s="116">
        <v>0</v>
      </c>
      <c r="T29" s="66">
        <v>0</v>
      </c>
      <c r="U29" s="66">
        <v>0</v>
      </c>
      <c r="V29" s="66">
        <v>0</v>
      </c>
      <c r="W29" s="66">
        <v>0</v>
      </c>
      <c r="X29" s="66">
        <v>0</v>
      </c>
      <c r="Y29" s="66">
        <v>0</v>
      </c>
      <c r="Z29" s="116">
        <v>268</v>
      </c>
      <c r="AA29" s="66">
        <v>1040</v>
      </c>
      <c r="AB29" s="66">
        <v>9</v>
      </c>
      <c r="AC29" s="66">
        <v>46</v>
      </c>
      <c r="AD29" s="66">
        <v>48</v>
      </c>
      <c r="AE29" s="66">
        <v>36</v>
      </c>
      <c r="AF29" s="66">
        <v>302</v>
      </c>
      <c r="AG29" s="66">
        <v>1</v>
      </c>
      <c r="AH29" s="66">
        <v>15</v>
      </c>
      <c r="AI29" s="116">
        <v>0</v>
      </c>
      <c r="AJ29" s="66">
        <v>0</v>
      </c>
      <c r="AK29" s="118">
        <v>0</v>
      </c>
      <c r="AL29" s="66">
        <v>2</v>
      </c>
      <c r="AM29" s="119">
        <v>0</v>
      </c>
      <c r="AN29" s="120">
        <f t="shared" si="4"/>
        <v>194.2</v>
      </c>
    </row>
    <row r="30" spans="1:40" x14ac:dyDescent="0.2">
      <c r="A30" s="154" t="s">
        <v>142</v>
      </c>
      <c r="B30" s="50" t="s">
        <v>129</v>
      </c>
      <c r="C30" s="50" t="s">
        <v>430</v>
      </c>
      <c r="D30" s="50">
        <v>8</v>
      </c>
      <c r="E30" s="136"/>
      <c r="F30" s="52"/>
      <c r="G30" s="66">
        <v>26</v>
      </c>
      <c r="H30" s="88">
        <f t="shared" si="0"/>
        <v>0</v>
      </c>
      <c r="I30" s="66">
        <f t="shared" si="1"/>
        <v>26</v>
      </c>
      <c r="J30" s="123">
        <v>19</v>
      </c>
      <c r="K30" s="88">
        <f t="shared" si="2"/>
        <v>0</v>
      </c>
      <c r="L30" s="124">
        <v>19</v>
      </c>
      <c r="M30" s="66">
        <v>10</v>
      </c>
      <c r="N30" s="88">
        <f t="shared" si="3"/>
        <v>0</v>
      </c>
      <c r="O30" s="66">
        <v>10</v>
      </c>
      <c r="P30" s="153">
        <v>1</v>
      </c>
      <c r="Q30" s="141">
        <v>14</v>
      </c>
      <c r="R30" s="141"/>
      <c r="S30" s="116">
        <v>0</v>
      </c>
      <c r="T30" s="66">
        <v>0</v>
      </c>
      <c r="U30" s="66">
        <v>0</v>
      </c>
      <c r="V30" s="66">
        <v>0</v>
      </c>
      <c r="W30" s="66">
        <v>0</v>
      </c>
      <c r="X30" s="66">
        <v>0</v>
      </c>
      <c r="Y30" s="66">
        <v>0</v>
      </c>
      <c r="Z30" s="116">
        <v>196</v>
      </c>
      <c r="AA30" s="66">
        <v>865</v>
      </c>
      <c r="AB30" s="66">
        <v>7</v>
      </c>
      <c r="AC30" s="66">
        <v>49</v>
      </c>
      <c r="AD30" s="66">
        <v>47</v>
      </c>
      <c r="AE30" s="66">
        <v>36</v>
      </c>
      <c r="AF30" s="66">
        <v>317</v>
      </c>
      <c r="AG30" s="66">
        <v>1</v>
      </c>
      <c r="AH30" s="66">
        <v>18</v>
      </c>
      <c r="AI30" s="116">
        <v>0</v>
      </c>
      <c r="AJ30" s="66">
        <v>0</v>
      </c>
      <c r="AK30" s="118">
        <v>0</v>
      </c>
      <c r="AL30" s="66">
        <v>4</v>
      </c>
      <c r="AM30" s="119">
        <v>1</v>
      </c>
      <c r="AN30" s="120">
        <f t="shared" si="4"/>
        <v>164.2</v>
      </c>
    </row>
    <row r="31" spans="1:40" x14ac:dyDescent="0.2">
      <c r="A31" s="154" t="s">
        <v>170</v>
      </c>
      <c r="B31" s="50" t="s">
        <v>132</v>
      </c>
      <c r="C31" s="50" t="s">
        <v>16</v>
      </c>
      <c r="D31" s="50">
        <v>12</v>
      </c>
      <c r="E31" s="136"/>
      <c r="F31" s="52"/>
      <c r="G31" s="66">
        <v>27</v>
      </c>
      <c r="H31" s="88">
        <f t="shared" si="0"/>
        <v>0</v>
      </c>
      <c r="I31" s="66">
        <f t="shared" si="1"/>
        <v>27</v>
      </c>
      <c r="J31" s="123">
        <v>31</v>
      </c>
      <c r="K31" s="88">
        <f t="shared" si="2"/>
        <v>0</v>
      </c>
      <c r="L31" s="124">
        <v>31</v>
      </c>
      <c r="M31" s="66">
        <v>48</v>
      </c>
      <c r="N31" s="88">
        <f t="shared" si="3"/>
        <v>0</v>
      </c>
      <c r="O31" s="66">
        <v>48</v>
      </c>
      <c r="P31" s="153">
        <v>1</v>
      </c>
      <c r="Q31" s="141">
        <v>15</v>
      </c>
      <c r="R31" s="141"/>
      <c r="S31" s="116">
        <v>0</v>
      </c>
      <c r="T31" s="66">
        <v>1</v>
      </c>
      <c r="U31" s="66">
        <v>0</v>
      </c>
      <c r="V31" s="66">
        <v>0</v>
      </c>
      <c r="W31" s="66">
        <v>1</v>
      </c>
      <c r="X31" s="66">
        <v>0</v>
      </c>
      <c r="Y31" s="66">
        <v>0</v>
      </c>
      <c r="Z31" s="116">
        <v>17</v>
      </c>
      <c r="AA31" s="66">
        <v>59</v>
      </c>
      <c r="AB31" s="66">
        <v>0</v>
      </c>
      <c r="AC31" s="66">
        <v>3</v>
      </c>
      <c r="AD31" s="66">
        <v>105</v>
      </c>
      <c r="AE31" s="66">
        <v>75</v>
      </c>
      <c r="AF31" s="66">
        <v>1183</v>
      </c>
      <c r="AG31" s="66">
        <v>7</v>
      </c>
      <c r="AH31" s="66">
        <v>41</v>
      </c>
      <c r="AI31" s="116">
        <v>204</v>
      </c>
      <c r="AJ31" s="66">
        <v>1</v>
      </c>
      <c r="AK31" s="118">
        <v>0</v>
      </c>
      <c r="AL31" s="66">
        <v>0</v>
      </c>
      <c r="AM31" s="119">
        <v>0</v>
      </c>
      <c r="AN31" s="120">
        <f t="shared" si="4"/>
        <v>171.2</v>
      </c>
    </row>
    <row r="32" spans="1:40" x14ac:dyDescent="0.2">
      <c r="A32" s="154" t="s">
        <v>139</v>
      </c>
      <c r="B32" s="50" t="s">
        <v>129</v>
      </c>
      <c r="C32" s="50" t="s">
        <v>447</v>
      </c>
      <c r="D32" s="50">
        <v>5</v>
      </c>
      <c r="E32" s="136"/>
      <c r="F32" s="52"/>
      <c r="G32" s="66">
        <v>28</v>
      </c>
      <c r="H32" s="88">
        <f t="shared" si="0"/>
        <v>0</v>
      </c>
      <c r="I32" s="66">
        <f t="shared" si="1"/>
        <v>28</v>
      </c>
      <c r="J32" s="123">
        <v>20</v>
      </c>
      <c r="K32" s="88">
        <f t="shared" si="2"/>
        <v>0</v>
      </c>
      <c r="L32" s="124">
        <v>20</v>
      </c>
      <c r="M32" s="66">
        <v>15</v>
      </c>
      <c r="N32" s="88">
        <f t="shared" si="3"/>
        <v>0</v>
      </c>
      <c r="O32" s="66">
        <v>15</v>
      </c>
      <c r="P32" s="153">
        <v>0.99</v>
      </c>
      <c r="Q32" s="141">
        <v>16</v>
      </c>
      <c r="R32" s="141"/>
      <c r="S32" s="116">
        <v>0</v>
      </c>
      <c r="T32" s="66">
        <v>0</v>
      </c>
      <c r="U32" s="66">
        <v>0</v>
      </c>
      <c r="V32" s="66">
        <v>0</v>
      </c>
      <c r="W32" s="66">
        <v>0</v>
      </c>
      <c r="X32" s="66">
        <v>0</v>
      </c>
      <c r="Y32" s="66">
        <v>0</v>
      </c>
      <c r="Z32" s="116">
        <v>276</v>
      </c>
      <c r="AA32" s="66">
        <v>1122</v>
      </c>
      <c r="AB32" s="66">
        <v>9</v>
      </c>
      <c r="AC32" s="66">
        <v>61</v>
      </c>
      <c r="AD32" s="66">
        <v>32</v>
      </c>
      <c r="AE32" s="66">
        <v>23</v>
      </c>
      <c r="AF32" s="66">
        <v>125</v>
      </c>
      <c r="AG32" s="66">
        <v>0</v>
      </c>
      <c r="AH32" s="66">
        <v>4</v>
      </c>
      <c r="AI32" s="116">
        <v>0</v>
      </c>
      <c r="AJ32" s="66">
        <v>0</v>
      </c>
      <c r="AK32" s="118">
        <v>0</v>
      </c>
      <c r="AL32" s="66">
        <v>1</v>
      </c>
      <c r="AM32" s="119">
        <v>1</v>
      </c>
      <c r="AN32" s="120">
        <f t="shared" si="4"/>
        <v>176.7</v>
      </c>
    </row>
    <row r="33" spans="1:40" x14ac:dyDescent="0.2">
      <c r="A33" s="154" t="s">
        <v>219</v>
      </c>
      <c r="B33" s="50" t="s">
        <v>160</v>
      </c>
      <c r="C33" s="50" t="s">
        <v>444</v>
      </c>
      <c r="D33" s="50">
        <v>9</v>
      </c>
      <c r="E33" s="136"/>
      <c r="F33" s="52"/>
      <c r="G33" s="66">
        <v>29</v>
      </c>
      <c r="H33" s="88">
        <f t="shared" si="0"/>
        <v>0</v>
      </c>
      <c r="I33" s="66">
        <f t="shared" si="1"/>
        <v>29</v>
      </c>
      <c r="J33" s="123">
        <v>38</v>
      </c>
      <c r="K33" s="88">
        <f t="shared" si="2"/>
        <v>0</v>
      </c>
      <c r="L33" s="124">
        <v>38</v>
      </c>
      <c r="M33" s="66">
        <v>75</v>
      </c>
      <c r="N33" s="88">
        <f t="shared" si="3"/>
        <v>0</v>
      </c>
      <c r="O33" s="66">
        <v>75</v>
      </c>
      <c r="P33" s="153">
        <v>1</v>
      </c>
      <c r="Q33" s="141">
        <v>14</v>
      </c>
      <c r="R33" s="141"/>
      <c r="S33" s="116">
        <v>0</v>
      </c>
      <c r="T33" s="66">
        <v>0</v>
      </c>
      <c r="U33" s="66">
        <v>0</v>
      </c>
      <c r="V33" s="66">
        <v>0</v>
      </c>
      <c r="W33" s="66">
        <v>0</v>
      </c>
      <c r="X33" s="66">
        <v>0</v>
      </c>
      <c r="Y33" s="66">
        <v>0</v>
      </c>
      <c r="Z33" s="116">
        <v>0</v>
      </c>
      <c r="AA33" s="66">
        <v>0</v>
      </c>
      <c r="AB33" s="66">
        <v>0</v>
      </c>
      <c r="AC33" s="66">
        <v>0</v>
      </c>
      <c r="AD33" s="66">
        <v>110</v>
      </c>
      <c r="AE33" s="66">
        <v>74</v>
      </c>
      <c r="AF33" s="66">
        <v>824</v>
      </c>
      <c r="AG33" s="66">
        <v>8</v>
      </c>
      <c r="AH33" s="66">
        <v>46</v>
      </c>
      <c r="AI33" s="116">
        <v>0</v>
      </c>
      <c r="AJ33" s="66">
        <v>0</v>
      </c>
      <c r="AK33" s="118">
        <v>0</v>
      </c>
      <c r="AL33" s="66">
        <v>1</v>
      </c>
      <c r="AM33" s="119">
        <v>1</v>
      </c>
      <c r="AN33" s="120">
        <f t="shared" si="4"/>
        <v>128.4</v>
      </c>
    </row>
    <row r="34" spans="1:40" x14ac:dyDescent="0.2">
      <c r="A34" s="154" t="s">
        <v>333</v>
      </c>
      <c r="B34" s="50" t="s">
        <v>129</v>
      </c>
      <c r="C34" s="50" t="s">
        <v>11</v>
      </c>
      <c r="D34" s="50">
        <v>11</v>
      </c>
      <c r="E34" s="136" t="s">
        <v>439</v>
      </c>
      <c r="F34" s="52"/>
      <c r="G34" s="66">
        <v>30</v>
      </c>
      <c r="H34" s="88">
        <f t="shared" si="0"/>
        <v>0</v>
      </c>
      <c r="I34" s="66">
        <f t="shared" si="1"/>
        <v>30</v>
      </c>
      <c r="J34" s="123">
        <v>26</v>
      </c>
      <c r="K34" s="88">
        <f t="shared" si="2"/>
        <v>0</v>
      </c>
      <c r="L34" s="124">
        <v>26</v>
      </c>
      <c r="M34" s="66">
        <v>231</v>
      </c>
      <c r="N34" s="88">
        <f t="shared" si="3"/>
        <v>0</v>
      </c>
      <c r="O34" s="66">
        <v>231</v>
      </c>
      <c r="P34" s="153">
        <v>0.98</v>
      </c>
      <c r="Q34" s="141">
        <v>16</v>
      </c>
      <c r="R34" s="141"/>
      <c r="S34" s="116">
        <v>0</v>
      </c>
      <c r="T34" s="66">
        <v>0</v>
      </c>
      <c r="U34" s="66">
        <v>0</v>
      </c>
      <c r="V34" s="66">
        <v>0</v>
      </c>
      <c r="W34" s="66">
        <v>0</v>
      </c>
      <c r="X34" s="66">
        <v>0</v>
      </c>
      <c r="Y34" s="66">
        <v>0</v>
      </c>
      <c r="Z34" s="116">
        <v>150</v>
      </c>
      <c r="AA34" s="66">
        <v>570</v>
      </c>
      <c r="AB34" s="66">
        <v>3</v>
      </c>
      <c r="AC34" s="66">
        <v>23</v>
      </c>
      <c r="AD34" s="66">
        <v>68</v>
      </c>
      <c r="AE34" s="66">
        <v>51</v>
      </c>
      <c r="AF34" s="66">
        <v>421</v>
      </c>
      <c r="AG34" s="66">
        <v>2</v>
      </c>
      <c r="AH34" s="66">
        <v>20</v>
      </c>
      <c r="AI34" s="116">
        <v>312</v>
      </c>
      <c r="AJ34" s="66">
        <v>0</v>
      </c>
      <c r="AK34" s="118">
        <v>1</v>
      </c>
      <c r="AL34" s="66">
        <v>2</v>
      </c>
      <c r="AM34" s="119">
        <v>2</v>
      </c>
      <c r="AN34" s="120">
        <f t="shared" si="4"/>
        <v>127.1</v>
      </c>
    </row>
    <row r="35" spans="1:40" x14ac:dyDescent="0.2">
      <c r="A35" s="154" t="s">
        <v>156</v>
      </c>
      <c r="B35" s="50" t="s">
        <v>132</v>
      </c>
      <c r="C35" s="50" t="s">
        <v>452</v>
      </c>
      <c r="D35" s="50">
        <v>10</v>
      </c>
      <c r="E35" s="136"/>
      <c r="F35" s="52"/>
      <c r="G35" s="66">
        <v>31</v>
      </c>
      <c r="H35" s="88">
        <f t="shared" si="0"/>
        <v>0</v>
      </c>
      <c r="I35" s="66">
        <f t="shared" si="1"/>
        <v>31</v>
      </c>
      <c r="J35" s="123">
        <v>41</v>
      </c>
      <c r="K35" s="88">
        <f t="shared" si="2"/>
        <v>0</v>
      </c>
      <c r="L35" s="124">
        <v>41</v>
      </c>
      <c r="M35" s="66">
        <v>23</v>
      </c>
      <c r="N35" s="88">
        <f t="shared" si="3"/>
        <v>0</v>
      </c>
      <c r="O35" s="66">
        <v>23</v>
      </c>
      <c r="P35" s="153">
        <v>0.97</v>
      </c>
      <c r="Q35" s="141">
        <v>16</v>
      </c>
      <c r="R35" s="141"/>
      <c r="S35" s="116">
        <v>0</v>
      </c>
      <c r="T35" s="66">
        <v>0</v>
      </c>
      <c r="U35" s="66">
        <v>0</v>
      </c>
      <c r="V35" s="66">
        <v>0</v>
      </c>
      <c r="W35" s="66">
        <v>0</v>
      </c>
      <c r="X35" s="66">
        <v>0</v>
      </c>
      <c r="Y35" s="66">
        <v>0</v>
      </c>
      <c r="Z35" s="116">
        <v>0</v>
      </c>
      <c r="AA35" s="66">
        <v>0</v>
      </c>
      <c r="AB35" s="66">
        <v>0</v>
      </c>
      <c r="AC35" s="66">
        <v>0</v>
      </c>
      <c r="AD35" s="66">
        <v>140</v>
      </c>
      <c r="AE35" s="66">
        <v>83</v>
      </c>
      <c r="AF35" s="66">
        <v>949</v>
      </c>
      <c r="AG35" s="66">
        <v>5</v>
      </c>
      <c r="AH35" s="66">
        <v>53</v>
      </c>
      <c r="AI35" s="116">
        <v>0</v>
      </c>
      <c r="AJ35" s="66">
        <v>0</v>
      </c>
      <c r="AK35" s="118">
        <v>0</v>
      </c>
      <c r="AL35" s="66">
        <v>1</v>
      </c>
      <c r="AM35" s="119">
        <v>1</v>
      </c>
      <c r="AN35" s="120">
        <f t="shared" si="4"/>
        <v>122.9</v>
      </c>
    </row>
    <row r="36" spans="1:40" x14ac:dyDescent="0.2">
      <c r="A36" s="154" t="s">
        <v>154</v>
      </c>
      <c r="B36" s="50" t="s">
        <v>129</v>
      </c>
      <c r="C36" s="50" t="s">
        <v>435</v>
      </c>
      <c r="D36" s="50">
        <v>4</v>
      </c>
      <c r="E36" s="136"/>
      <c r="F36" s="52"/>
      <c r="G36" s="66">
        <v>32</v>
      </c>
      <c r="H36" s="88">
        <f t="shared" si="0"/>
        <v>0</v>
      </c>
      <c r="I36" s="66">
        <f t="shared" si="1"/>
        <v>32</v>
      </c>
      <c r="J36" s="123">
        <v>23</v>
      </c>
      <c r="K36" s="88">
        <f t="shared" si="2"/>
        <v>0</v>
      </c>
      <c r="L36" s="124">
        <v>23</v>
      </c>
      <c r="M36" s="66">
        <v>34</v>
      </c>
      <c r="N36" s="88">
        <f t="shared" si="3"/>
        <v>0</v>
      </c>
      <c r="O36" s="66">
        <v>34</v>
      </c>
      <c r="P36" s="153">
        <v>0.99</v>
      </c>
      <c r="Q36" s="141">
        <v>16</v>
      </c>
      <c r="R36" s="141"/>
      <c r="S36" s="116">
        <v>0</v>
      </c>
      <c r="T36" s="66">
        <v>0</v>
      </c>
      <c r="U36" s="66">
        <v>0</v>
      </c>
      <c r="V36" s="66">
        <v>0</v>
      </c>
      <c r="W36" s="66">
        <v>0</v>
      </c>
      <c r="X36" s="66">
        <v>0</v>
      </c>
      <c r="Y36" s="66">
        <v>0</v>
      </c>
      <c r="Z36" s="116">
        <v>117</v>
      </c>
      <c r="AA36" s="66">
        <v>435</v>
      </c>
      <c r="AB36" s="66">
        <v>2</v>
      </c>
      <c r="AC36" s="66">
        <v>21</v>
      </c>
      <c r="AD36" s="66">
        <v>113</v>
      </c>
      <c r="AE36" s="66">
        <v>80</v>
      </c>
      <c r="AF36" s="66">
        <v>651</v>
      </c>
      <c r="AG36" s="66">
        <v>5</v>
      </c>
      <c r="AH36" s="66">
        <v>36</v>
      </c>
      <c r="AI36" s="116">
        <v>220</v>
      </c>
      <c r="AJ36" s="66">
        <v>0</v>
      </c>
      <c r="AK36" s="118">
        <v>0</v>
      </c>
      <c r="AL36" s="66">
        <v>1</v>
      </c>
      <c r="AM36" s="119">
        <v>1</v>
      </c>
      <c r="AN36" s="120">
        <f t="shared" si="4"/>
        <v>148.6</v>
      </c>
    </row>
    <row r="37" spans="1:40" x14ac:dyDescent="0.2">
      <c r="A37" s="154" t="s">
        <v>151</v>
      </c>
      <c r="B37" s="50" t="s">
        <v>132</v>
      </c>
      <c r="C37" s="50" t="s">
        <v>441</v>
      </c>
      <c r="D37" s="50">
        <v>7</v>
      </c>
      <c r="E37" s="136"/>
      <c r="F37" s="52"/>
      <c r="G37" s="66">
        <v>33</v>
      </c>
      <c r="H37" s="88">
        <f t="shared" si="0"/>
        <v>0</v>
      </c>
      <c r="I37" s="66">
        <f t="shared" si="1"/>
        <v>33</v>
      </c>
      <c r="J37" s="123">
        <v>34</v>
      </c>
      <c r="K37" s="88">
        <f t="shared" si="2"/>
        <v>0</v>
      </c>
      <c r="L37" s="124">
        <v>34</v>
      </c>
      <c r="M37" s="66">
        <v>18</v>
      </c>
      <c r="N37" s="88">
        <f t="shared" si="3"/>
        <v>0</v>
      </c>
      <c r="O37" s="66">
        <v>18</v>
      </c>
      <c r="P37" s="153">
        <v>0.98</v>
      </c>
      <c r="Q37" s="141">
        <v>14</v>
      </c>
      <c r="R37" s="141"/>
      <c r="S37" s="116">
        <v>0</v>
      </c>
      <c r="T37" s="66">
        <v>0</v>
      </c>
      <c r="U37" s="66">
        <v>0</v>
      </c>
      <c r="V37" s="66">
        <v>0</v>
      </c>
      <c r="W37" s="66">
        <v>0</v>
      </c>
      <c r="X37" s="66">
        <v>0</v>
      </c>
      <c r="Y37" s="66">
        <v>0</v>
      </c>
      <c r="Z37" s="116">
        <v>1</v>
      </c>
      <c r="AA37" s="66">
        <v>4</v>
      </c>
      <c r="AB37" s="66">
        <v>0</v>
      </c>
      <c r="AC37" s="66">
        <v>1</v>
      </c>
      <c r="AD37" s="66">
        <v>96</v>
      </c>
      <c r="AE37" s="66">
        <v>48</v>
      </c>
      <c r="AF37" s="66">
        <v>680</v>
      </c>
      <c r="AG37" s="66">
        <v>7</v>
      </c>
      <c r="AH37" s="66">
        <v>28</v>
      </c>
      <c r="AI37" s="116">
        <v>0</v>
      </c>
      <c r="AJ37" s="66">
        <v>0</v>
      </c>
      <c r="AK37" s="118">
        <v>0</v>
      </c>
      <c r="AL37" s="66">
        <v>1</v>
      </c>
      <c r="AM37" s="119">
        <v>0</v>
      </c>
      <c r="AN37" s="120">
        <f t="shared" si="4"/>
        <v>110.4</v>
      </c>
    </row>
    <row r="38" spans="1:40" x14ac:dyDescent="0.2">
      <c r="A38" s="154" t="s">
        <v>199</v>
      </c>
      <c r="B38" s="50" t="s">
        <v>132</v>
      </c>
      <c r="C38" s="50" t="s">
        <v>433</v>
      </c>
      <c r="D38" s="50">
        <v>6</v>
      </c>
      <c r="E38" s="136"/>
      <c r="F38" s="52"/>
      <c r="G38" s="66">
        <v>34</v>
      </c>
      <c r="H38" s="88">
        <f t="shared" si="0"/>
        <v>0</v>
      </c>
      <c r="I38" s="66">
        <f t="shared" si="1"/>
        <v>34</v>
      </c>
      <c r="J38" s="123">
        <v>46</v>
      </c>
      <c r="K38" s="88">
        <f t="shared" si="2"/>
        <v>0</v>
      </c>
      <c r="L38" s="124">
        <v>46</v>
      </c>
      <c r="M38" s="66">
        <v>35</v>
      </c>
      <c r="N38" s="88">
        <f t="shared" si="3"/>
        <v>0</v>
      </c>
      <c r="O38" s="66">
        <v>35</v>
      </c>
      <c r="P38" s="153">
        <v>0.96</v>
      </c>
      <c r="Q38" s="141">
        <v>16</v>
      </c>
      <c r="R38" s="141"/>
      <c r="S38" s="116">
        <v>0</v>
      </c>
      <c r="T38" s="66">
        <v>0</v>
      </c>
      <c r="U38" s="66">
        <v>0</v>
      </c>
      <c r="V38" s="66">
        <v>0</v>
      </c>
      <c r="W38" s="66">
        <v>0</v>
      </c>
      <c r="X38" s="66">
        <v>0</v>
      </c>
      <c r="Y38" s="66">
        <v>0</v>
      </c>
      <c r="Z38" s="116">
        <v>5</v>
      </c>
      <c r="AA38" s="66">
        <v>22</v>
      </c>
      <c r="AB38" s="66">
        <v>0</v>
      </c>
      <c r="AC38" s="66">
        <v>1</v>
      </c>
      <c r="AD38" s="66">
        <v>120</v>
      </c>
      <c r="AE38" s="66">
        <v>92</v>
      </c>
      <c r="AF38" s="66">
        <v>1003</v>
      </c>
      <c r="AG38" s="66">
        <v>5</v>
      </c>
      <c r="AH38" s="66">
        <v>44</v>
      </c>
      <c r="AI38" s="116">
        <v>23</v>
      </c>
      <c r="AJ38" s="66">
        <v>0</v>
      </c>
      <c r="AK38" s="118">
        <v>1</v>
      </c>
      <c r="AL38" s="66">
        <v>1</v>
      </c>
      <c r="AM38" s="119">
        <v>1</v>
      </c>
      <c r="AN38" s="120">
        <f t="shared" si="4"/>
        <v>132.5</v>
      </c>
    </row>
    <row r="39" spans="1:40" x14ac:dyDescent="0.2">
      <c r="A39" s="154" t="s">
        <v>155</v>
      </c>
      <c r="B39" s="50" t="s">
        <v>129</v>
      </c>
      <c r="C39" s="50" t="s">
        <v>437</v>
      </c>
      <c r="D39" s="50">
        <v>9</v>
      </c>
      <c r="E39" s="136"/>
      <c r="F39" s="52"/>
      <c r="G39" s="66">
        <v>35</v>
      </c>
      <c r="H39" s="88">
        <f t="shared" si="0"/>
        <v>0</v>
      </c>
      <c r="I39" s="66">
        <f t="shared" si="1"/>
        <v>35</v>
      </c>
      <c r="J39" s="123">
        <v>24</v>
      </c>
      <c r="K39" s="88">
        <f t="shared" si="2"/>
        <v>0</v>
      </c>
      <c r="L39" s="124">
        <v>24</v>
      </c>
      <c r="M39" s="66">
        <v>47</v>
      </c>
      <c r="N39" s="88">
        <f t="shared" si="3"/>
        <v>0</v>
      </c>
      <c r="O39" s="66">
        <v>47</v>
      </c>
      <c r="P39" s="153">
        <v>0.97</v>
      </c>
      <c r="Q39" s="141">
        <v>14</v>
      </c>
      <c r="R39" s="141"/>
      <c r="S39" s="116">
        <v>0</v>
      </c>
      <c r="T39" s="66">
        <v>0</v>
      </c>
      <c r="U39" s="66">
        <v>0</v>
      </c>
      <c r="V39" s="66">
        <v>0</v>
      </c>
      <c r="W39" s="66">
        <v>0</v>
      </c>
      <c r="X39" s="66">
        <v>0</v>
      </c>
      <c r="Y39" s="66">
        <v>0</v>
      </c>
      <c r="Z39" s="116">
        <v>178</v>
      </c>
      <c r="AA39" s="66">
        <v>626</v>
      </c>
      <c r="AB39" s="66">
        <v>4</v>
      </c>
      <c r="AC39" s="66">
        <v>35</v>
      </c>
      <c r="AD39" s="66">
        <v>34</v>
      </c>
      <c r="AE39" s="66">
        <v>30</v>
      </c>
      <c r="AF39" s="66">
        <v>287</v>
      </c>
      <c r="AG39" s="66">
        <v>0</v>
      </c>
      <c r="AH39" s="66">
        <v>9</v>
      </c>
      <c r="AI39" s="116">
        <v>0</v>
      </c>
      <c r="AJ39" s="66">
        <v>0</v>
      </c>
      <c r="AK39" s="118">
        <v>0</v>
      </c>
      <c r="AL39" s="66">
        <v>3</v>
      </c>
      <c r="AM39" s="119">
        <v>2</v>
      </c>
      <c r="AN39" s="120">
        <f t="shared" si="4"/>
        <v>111.3</v>
      </c>
    </row>
    <row r="40" spans="1:40" x14ac:dyDescent="0.2">
      <c r="A40" s="154" t="s">
        <v>157</v>
      </c>
      <c r="B40" s="50" t="s">
        <v>158</v>
      </c>
      <c r="C40" s="50" t="s">
        <v>15</v>
      </c>
      <c r="D40" s="50">
        <v>7</v>
      </c>
      <c r="E40" s="136"/>
      <c r="F40" s="52"/>
      <c r="G40" s="66">
        <v>36</v>
      </c>
      <c r="H40" s="88">
        <f t="shared" si="0"/>
        <v>0</v>
      </c>
      <c r="I40" s="66">
        <f t="shared" si="1"/>
        <v>36</v>
      </c>
      <c r="J40" s="123">
        <v>42</v>
      </c>
      <c r="K40" s="88">
        <f t="shared" si="2"/>
        <v>0</v>
      </c>
      <c r="L40" s="124">
        <v>42</v>
      </c>
      <c r="M40" s="66">
        <v>40</v>
      </c>
      <c r="N40" s="88">
        <f t="shared" si="3"/>
        <v>0</v>
      </c>
      <c r="O40" s="66">
        <v>40</v>
      </c>
      <c r="P40" s="153">
        <v>1</v>
      </c>
      <c r="Q40" s="141">
        <v>7</v>
      </c>
      <c r="R40" s="141"/>
      <c r="S40" s="116">
        <v>154</v>
      </c>
      <c r="T40" s="66">
        <v>84</v>
      </c>
      <c r="U40" s="66">
        <v>1675</v>
      </c>
      <c r="V40" s="66">
        <v>16</v>
      </c>
      <c r="W40" s="66">
        <v>6</v>
      </c>
      <c r="X40" s="66">
        <v>22</v>
      </c>
      <c r="Y40" s="66">
        <v>85</v>
      </c>
      <c r="Z40" s="116">
        <v>24</v>
      </c>
      <c r="AA40" s="66">
        <v>126</v>
      </c>
      <c r="AB40" s="66">
        <v>0</v>
      </c>
      <c r="AC40" s="66">
        <v>10</v>
      </c>
      <c r="AD40" s="66">
        <v>0</v>
      </c>
      <c r="AE40" s="66">
        <v>0</v>
      </c>
      <c r="AF40" s="66">
        <v>0</v>
      </c>
      <c r="AG40" s="66">
        <v>0</v>
      </c>
      <c r="AH40" s="66">
        <v>0</v>
      </c>
      <c r="AI40" s="116">
        <v>0</v>
      </c>
      <c r="AJ40" s="66">
        <v>0</v>
      </c>
      <c r="AK40" s="118">
        <v>0</v>
      </c>
      <c r="AL40" s="66">
        <v>1</v>
      </c>
      <c r="AM40" s="119">
        <v>1</v>
      </c>
      <c r="AN40" s="120">
        <f t="shared" si="4"/>
        <v>135.6</v>
      </c>
    </row>
    <row r="41" spans="1:40" x14ac:dyDescent="0.2">
      <c r="A41" s="154" t="s">
        <v>390</v>
      </c>
      <c r="B41" s="50" t="s">
        <v>132</v>
      </c>
      <c r="C41" s="50" t="s">
        <v>445</v>
      </c>
      <c r="D41" s="50">
        <v>7</v>
      </c>
      <c r="E41" s="136"/>
      <c r="F41" s="52"/>
      <c r="G41" s="66">
        <v>37</v>
      </c>
      <c r="H41" s="88">
        <f t="shared" si="0"/>
        <v>0</v>
      </c>
      <c r="I41" s="66">
        <f t="shared" si="1"/>
        <v>37</v>
      </c>
      <c r="J41" s="123">
        <v>43</v>
      </c>
      <c r="K41" s="88">
        <f t="shared" si="2"/>
        <v>0</v>
      </c>
      <c r="L41" s="124">
        <v>43</v>
      </c>
      <c r="M41" s="66">
        <v>300</v>
      </c>
      <c r="N41" s="88">
        <f t="shared" si="3"/>
        <v>0</v>
      </c>
      <c r="O41" s="66">
        <v>300</v>
      </c>
      <c r="P41" s="153">
        <v>0.97</v>
      </c>
      <c r="Q41" s="141">
        <v>14</v>
      </c>
      <c r="R41" s="141"/>
      <c r="S41" s="116">
        <v>0</v>
      </c>
      <c r="T41" s="66">
        <v>0</v>
      </c>
      <c r="U41" s="66">
        <v>0</v>
      </c>
      <c r="V41" s="66">
        <v>0</v>
      </c>
      <c r="W41" s="66">
        <v>0</v>
      </c>
      <c r="X41" s="66">
        <v>0</v>
      </c>
      <c r="Y41" s="66">
        <v>0</v>
      </c>
      <c r="Z41" s="116">
        <v>0</v>
      </c>
      <c r="AA41" s="66">
        <v>0</v>
      </c>
      <c r="AB41" s="66">
        <v>0</v>
      </c>
      <c r="AC41" s="66">
        <v>0</v>
      </c>
      <c r="AD41" s="66">
        <v>79</v>
      </c>
      <c r="AE41" s="66">
        <v>58</v>
      </c>
      <c r="AF41" s="66">
        <v>917</v>
      </c>
      <c r="AG41" s="66">
        <v>7</v>
      </c>
      <c r="AH41" s="66">
        <v>39</v>
      </c>
      <c r="AI41" s="116">
        <v>240</v>
      </c>
      <c r="AJ41" s="66">
        <v>1</v>
      </c>
      <c r="AK41" s="118">
        <v>0</v>
      </c>
      <c r="AL41" s="66">
        <v>0</v>
      </c>
      <c r="AM41" s="119">
        <v>0</v>
      </c>
      <c r="AN41" s="120">
        <f t="shared" si="4"/>
        <v>139.69999999999999</v>
      </c>
    </row>
    <row r="42" spans="1:40" x14ac:dyDescent="0.2">
      <c r="A42" s="154" t="s">
        <v>148</v>
      </c>
      <c r="B42" s="50" t="s">
        <v>132</v>
      </c>
      <c r="C42" s="50" t="s">
        <v>431</v>
      </c>
      <c r="D42" s="50">
        <v>7</v>
      </c>
      <c r="E42" s="136" t="s">
        <v>439</v>
      </c>
      <c r="F42" s="52"/>
      <c r="G42" s="66">
        <v>38</v>
      </c>
      <c r="H42" s="88">
        <f t="shared" si="0"/>
        <v>0</v>
      </c>
      <c r="I42" s="66">
        <f t="shared" si="1"/>
        <v>38</v>
      </c>
      <c r="J42" s="123">
        <v>27</v>
      </c>
      <c r="K42" s="88">
        <f t="shared" si="2"/>
        <v>0</v>
      </c>
      <c r="L42" s="124">
        <v>27</v>
      </c>
      <c r="M42" s="66">
        <v>16</v>
      </c>
      <c r="N42" s="88">
        <f t="shared" si="3"/>
        <v>0</v>
      </c>
      <c r="O42" s="66">
        <v>16</v>
      </c>
      <c r="P42" s="153">
        <v>0.98</v>
      </c>
      <c r="Q42" s="141">
        <v>16</v>
      </c>
      <c r="R42" s="141"/>
      <c r="S42" s="116">
        <v>0</v>
      </c>
      <c r="T42" s="66">
        <v>0</v>
      </c>
      <c r="U42" s="66">
        <v>0</v>
      </c>
      <c r="V42" s="66">
        <v>0</v>
      </c>
      <c r="W42" s="66">
        <v>0</v>
      </c>
      <c r="X42" s="66">
        <v>0</v>
      </c>
      <c r="Y42" s="66">
        <v>0</v>
      </c>
      <c r="Z42" s="116">
        <v>2</v>
      </c>
      <c r="AA42" s="66">
        <v>-8</v>
      </c>
      <c r="AB42" s="66">
        <v>0</v>
      </c>
      <c r="AC42" s="66">
        <v>0</v>
      </c>
      <c r="AD42" s="66">
        <v>116</v>
      </c>
      <c r="AE42" s="66">
        <v>75</v>
      </c>
      <c r="AF42" s="66">
        <v>991</v>
      </c>
      <c r="AG42" s="66">
        <v>8</v>
      </c>
      <c r="AH42" s="66">
        <v>44</v>
      </c>
      <c r="AI42" s="116">
        <v>0</v>
      </c>
      <c r="AJ42" s="66">
        <v>0</v>
      </c>
      <c r="AK42" s="118">
        <v>1</v>
      </c>
      <c r="AL42" s="66">
        <v>0</v>
      </c>
      <c r="AM42" s="119">
        <v>0</v>
      </c>
      <c r="AN42" s="120">
        <f t="shared" si="4"/>
        <v>148.30000000000001</v>
      </c>
    </row>
    <row r="43" spans="1:40" x14ac:dyDescent="0.2">
      <c r="A43" s="154" t="s">
        <v>187</v>
      </c>
      <c r="B43" s="50" t="s">
        <v>132</v>
      </c>
      <c r="C43" s="50" t="s">
        <v>451</v>
      </c>
      <c r="D43" s="50">
        <v>11</v>
      </c>
      <c r="E43" s="136"/>
      <c r="F43" s="52"/>
      <c r="G43" s="66">
        <v>39</v>
      </c>
      <c r="H43" s="88">
        <f t="shared" si="0"/>
        <v>0</v>
      </c>
      <c r="I43" s="66">
        <f t="shared" si="1"/>
        <v>39</v>
      </c>
      <c r="J43" s="123">
        <v>50</v>
      </c>
      <c r="K43" s="88">
        <f t="shared" si="2"/>
        <v>0</v>
      </c>
      <c r="L43" s="124">
        <v>50</v>
      </c>
      <c r="M43" s="66">
        <v>49</v>
      </c>
      <c r="N43" s="88">
        <f t="shared" si="3"/>
        <v>0</v>
      </c>
      <c r="O43" s="66">
        <v>49</v>
      </c>
      <c r="P43" s="153">
        <v>0.96</v>
      </c>
      <c r="Q43" s="141">
        <v>16</v>
      </c>
      <c r="R43" s="141"/>
      <c r="S43" s="116">
        <v>0</v>
      </c>
      <c r="T43" s="66">
        <v>1</v>
      </c>
      <c r="U43" s="66">
        <v>0</v>
      </c>
      <c r="V43" s="66">
        <v>0</v>
      </c>
      <c r="W43" s="66">
        <v>0</v>
      </c>
      <c r="X43" s="66">
        <v>0</v>
      </c>
      <c r="Y43" s="66">
        <v>0</v>
      </c>
      <c r="Z43" s="116">
        <v>1</v>
      </c>
      <c r="AA43" s="66">
        <v>-7</v>
      </c>
      <c r="AB43" s="66">
        <v>0</v>
      </c>
      <c r="AC43" s="66">
        <v>0</v>
      </c>
      <c r="AD43" s="66">
        <v>161</v>
      </c>
      <c r="AE43" s="66">
        <v>112</v>
      </c>
      <c r="AF43" s="66">
        <v>987</v>
      </c>
      <c r="AG43" s="66">
        <v>9</v>
      </c>
      <c r="AH43" s="66">
        <v>60</v>
      </c>
      <c r="AI43" s="116">
        <v>76</v>
      </c>
      <c r="AJ43" s="66">
        <v>0</v>
      </c>
      <c r="AK43" s="118">
        <v>0</v>
      </c>
      <c r="AL43" s="66">
        <v>3</v>
      </c>
      <c r="AM43" s="119">
        <v>2</v>
      </c>
      <c r="AN43" s="120">
        <f t="shared" si="4"/>
        <v>148</v>
      </c>
    </row>
    <row r="44" spans="1:40" x14ac:dyDescent="0.2">
      <c r="A44" s="154" t="s">
        <v>192</v>
      </c>
      <c r="B44" s="50" t="s">
        <v>158</v>
      </c>
      <c r="C44" s="50" t="s">
        <v>431</v>
      </c>
      <c r="D44" s="50">
        <v>7</v>
      </c>
      <c r="E44" s="136"/>
      <c r="F44" s="52"/>
      <c r="G44" s="66">
        <v>40</v>
      </c>
      <c r="H44" s="88">
        <f t="shared" si="0"/>
        <v>0</v>
      </c>
      <c r="I44" s="66">
        <f t="shared" si="1"/>
        <v>40</v>
      </c>
      <c r="J44" s="123">
        <v>54</v>
      </c>
      <c r="K44" s="88">
        <f t="shared" si="2"/>
        <v>0</v>
      </c>
      <c r="L44" s="124">
        <v>54</v>
      </c>
      <c r="M44" s="66">
        <v>65</v>
      </c>
      <c r="N44" s="88">
        <f t="shared" si="3"/>
        <v>0</v>
      </c>
      <c r="O44" s="66">
        <v>65</v>
      </c>
      <c r="P44" s="153">
        <v>0.99</v>
      </c>
      <c r="Q44" s="141">
        <v>16</v>
      </c>
      <c r="R44" s="141"/>
      <c r="S44" s="116">
        <v>339</v>
      </c>
      <c r="T44" s="66">
        <v>214</v>
      </c>
      <c r="U44" s="66">
        <v>3983</v>
      </c>
      <c r="V44" s="66">
        <v>34</v>
      </c>
      <c r="W44" s="66">
        <v>11</v>
      </c>
      <c r="X44" s="66">
        <v>43</v>
      </c>
      <c r="Y44" s="66">
        <v>183</v>
      </c>
      <c r="Z44" s="116">
        <v>95</v>
      </c>
      <c r="AA44" s="66">
        <v>586</v>
      </c>
      <c r="AB44" s="66">
        <v>3</v>
      </c>
      <c r="AC44" s="66">
        <v>35</v>
      </c>
      <c r="AD44" s="66">
        <v>0</v>
      </c>
      <c r="AE44" s="66">
        <v>0</v>
      </c>
      <c r="AF44" s="66">
        <v>0</v>
      </c>
      <c r="AG44" s="66">
        <v>0</v>
      </c>
      <c r="AH44" s="66">
        <v>0</v>
      </c>
      <c r="AI44" s="116">
        <v>0</v>
      </c>
      <c r="AJ44" s="66">
        <v>0</v>
      </c>
      <c r="AK44" s="118">
        <v>2</v>
      </c>
      <c r="AL44" s="66">
        <v>14</v>
      </c>
      <c r="AM44" s="119">
        <v>3</v>
      </c>
      <c r="AN44" s="120">
        <f t="shared" si="4"/>
        <v>358.92</v>
      </c>
    </row>
    <row r="45" spans="1:40" x14ac:dyDescent="0.2">
      <c r="A45" s="154" t="s">
        <v>323</v>
      </c>
      <c r="B45" s="50" t="s">
        <v>132</v>
      </c>
      <c r="C45" s="50" t="s">
        <v>451</v>
      </c>
      <c r="D45" s="50">
        <v>11</v>
      </c>
      <c r="E45" s="136" t="s">
        <v>453</v>
      </c>
      <c r="F45" s="52"/>
      <c r="G45" s="66">
        <v>41</v>
      </c>
      <c r="H45" s="88">
        <f t="shared" si="0"/>
        <v>0</v>
      </c>
      <c r="I45" s="66">
        <f t="shared" si="1"/>
        <v>41</v>
      </c>
      <c r="J45" s="123">
        <v>49</v>
      </c>
      <c r="K45" s="88">
        <f t="shared" si="2"/>
        <v>0</v>
      </c>
      <c r="L45" s="124">
        <v>49</v>
      </c>
      <c r="M45" s="66">
        <v>300</v>
      </c>
      <c r="N45" s="88">
        <f t="shared" si="3"/>
        <v>0</v>
      </c>
      <c r="O45" s="66">
        <v>300</v>
      </c>
      <c r="P45" s="153">
        <v>0.94</v>
      </c>
      <c r="Q45" s="141">
        <v>5</v>
      </c>
      <c r="R45" s="141"/>
      <c r="S45" s="116">
        <v>0</v>
      </c>
      <c r="T45" s="66">
        <v>0</v>
      </c>
      <c r="U45" s="66">
        <v>0</v>
      </c>
      <c r="V45" s="66">
        <v>0</v>
      </c>
      <c r="W45" s="66">
        <v>0</v>
      </c>
      <c r="X45" s="66">
        <v>0</v>
      </c>
      <c r="Y45" s="66">
        <v>0</v>
      </c>
      <c r="Z45" s="116">
        <v>0</v>
      </c>
      <c r="AA45" s="66">
        <v>0</v>
      </c>
      <c r="AB45" s="66">
        <v>0</v>
      </c>
      <c r="AC45" s="66">
        <v>0</v>
      </c>
      <c r="AD45" s="66">
        <v>42</v>
      </c>
      <c r="AE45" s="66">
        <v>18</v>
      </c>
      <c r="AF45" s="66">
        <v>335</v>
      </c>
      <c r="AG45" s="66">
        <v>1</v>
      </c>
      <c r="AH45" s="66">
        <v>12</v>
      </c>
      <c r="AI45" s="116">
        <v>0</v>
      </c>
      <c r="AJ45" s="66">
        <v>0</v>
      </c>
      <c r="AK45" s="118">
        <v>0</v>
      </c>
      <c r="AL45" s="66">
        <v>0</v>
      </c>
      <c r="AM45" s="119">
        <v>0</v>
      </c>
      <c r="AN45" s="120">
        <f t="shared" si="4"/>
        <v>39.5</v>
      </c>
    </row>
    <row r="46" spans="1:40" x14ac:dyDescent="0.2">
      <c r="A46" s="154" t="s">
        <v>202</v>
      </c>
      <c r="B46" s="50" t="s">
        <v>158</v>
      </c>
      <c r="C46" s="50" t="s">
        <v>435</v>
      </c>
      <c r="D46" s="50">
        <v>4</v>
      </c>
      <c r="E46" s="136"/>
      <c r="F46" s="52"/>
      <c r="G46" s="66">
        <v>42</v>
      </c>
      <c r="H46" s="88">
        <f t="shared" si="0"/>
        <v>0</v>
      </c>
      <c r="I46" s="66">
        <f t="shared" si="1"/>
        <v>42</v>
      </c>
      <c r="J46" s="123">
        <v>58</v>
      </c>
      <c r="K46" s="88">
        <f t="shared" si="2"/>
        <v>0</v>
      </c>
      <c r="L46" s="124">
        <v>58</v>
      </c>
      <c r="M46" s="66">
        <v>87</v>
      </c>
      <c r="N46" s="88">
        <f t="shared" si="3"/>
        <v>0</v>
      </c>
      <c r="O46" s="66">
        <v>87</v>
      </c>
      <c r="P46" s="153">
        <v>0.99</v>
      </c>
      <c r="Q46" s="141">
        <v>16</v>
      </c>
      <c r="R46" s="141"/>
      <c r="S46" s="116">
        <v>291</v>
      </c>
      <c r="T46" s="66">
        <v>201</v>
      </c>
      <c r="U46" s="66">
        <v>3302</v>
      </c>
      <c r="V46" s="66">
        <v>22</v>
      </c>
      <c r="W46" s="66">
        <v>16</v>
      </c>
      <c r="X46" s="66">
        <v>35</v>
      </c>
      <c r="Y46" s="66">
        <v>166</v>
      </c>
      <c r="Z46" s="116">
        <v>139</v>
      </c>
      <c r="AA46" s="66">
        <v>754</v>
      </c>
      <c r="AB46" s="66">
        <v>6</v>
      </c>
      <c r="AC46" s="66">
        <v>46</v>
      </c>
      <c r="AD46" s="66">
        <v>0</v>
      </c>
      <c r="AE46" s="66">
        <v>0</v>
      </c>
      <c r="AF46" s="66">
        <v>0</v>
      </c>
      <c r="AG46" s="66">
        <v>0</v>
      </c>
      <c r="AH46" s="66">
        <v>0</v>
      </c>
      <c r="AI46" s="116">
        <v>0</v>
      </c>
      <c r="AJ46" s="66">
        <v>0</v>
      </c>
      <c r="AK46" s="118">
        <v>1</v>
      </c>
      <c r="AL46" s="66">
        <v>9</v>
      </c>
      <c r="AM46" s="119">
        <v>1</v>
      </c>
      <c r="AN46" s="120">
        <f t="shared" si="4"/>
        <v>315.48</v>
      </c>
    </row>
    <row r="47" spans="1:40" x14ac:dyDescent="0.2">
      <c r="A47" s="154" t="s">
        <v>470</v>
      </c>
      <c r="B47" s="50" t="s">
        <v>132</v>
      </c>
      <c r="C47" s="50" t="s">
        <v>447</v>
      </c>
      <c r="D47" s="50">
        <v>5</v>
      </c>
      <c r="E47" s="136"/>
      <c r="F47" s="52"/>
      <c r="G47" s="66">
        <v>43</v>
      </c>
      <c r="H47" s="88">
        <f t="shared" si="0"/>
        <v>0</v>
      </c>
      <c r="I47" s="66">
        <f t="shared" si="1"/>
        <v>43</v>
      </c>
      <c r="J47" s="123">
        <v>40</v>
      </c>
      <c r="K47" s="88">
        <f t="shared" si="2"/>
        <v>0</v>
      </c>
      <c r="L47" s="124">
        <v>40</v>
      </c>
      <c r="M47" s="66">
        <v>39</v>
      </c>
      <c r="N47" s="88">
        <f t="shared" si="3"/>
        <v>0</v>
      </c>
      <c r="O47" s="66">
        <v>39</v>
      </c>
      <c r="P47" s="153">
        <v>0.95</v>
      </c>
      <c r="Q47" s="141">
        <v>1</v>
      </c>
      <c r="R47" s="141"/>
      <c r="S47" s="116">
        <v>0</v>
      </c>
      <c r="T47" s="66">
        <v>0</v>
      </c>
      <c r="U47" s="66">
        <v>0</v>
      </c>
      <c r="V47" s="66">
        <v>0</v>
      </c>
      <c r="W47" s="66">
        <v>0</v>
      </c>
      <c r="X47" s="66">
        <v>0</v>
      </c>
      <c r="Y47" s="66">
        <v>0</v>
      </c>
      <c r="Z47" s="116">
        <v>0</v>
      </c>
      <c r="AA47" s="66">
        <v>0</v>
      </c>
      <c r="AB47" s="66">
        <v>0</v>
      </c>
      <c r="AC47" s="66">
        <v>0</v>
      </c>
      <c r="AD47" s="66">
        <v>1</v>
      </c>
      <c r="AE47" s="66">
        <v>1</v>
      </c>
      <c r="AF47" s="66">
        <v>17</v>
      </c>
      <c r="AG47" s="66">
        <v>0</v>
      </c>
      <c r="AH47" s="66">
        <v>1</v>
      </c>
      <c r="AI47" s="116">
        <v>0</v>
      </c>
      <c r="AJ47" s="66">
        <v>0</v>
      </c>
      <c r="AK47" s="118">
        <v>0</v>
      </c>
      <c r="AL47" s="66">
        <v>0</v>
      </c>
      <c r="AM47" s="119">
        <v>0</v>
      </c>
      <c r="AN47" s="120">
        <f t="shared" si="4"/>
        <v>1.7</v>
      </c>
    </row>
    <row r="48" spans="1:40" x14ac:dyDescent="0.2">
      <c r="A48" s="154" t="s">
        <v>164</v>
      </c>
      <c r="B48" s="50" t="s">
        <v>158</v>
      </c>
      <c r="C48" s="50" t="s">
        <v>13</v>
      </c>
      <c r="D48" s="50">
        <v>11</v>
      </c>
      <c r="E48" s="136"/>
      <c r="F48" s="52"/>
      <c r="G48" s="66">
        <v>44</v>
      </c>
      <c r="H48" s="88">
        <f t="shared" si="0"/>
        <v>0</v>
      </c>
      <c r="I48" s="66">
        <f t="shared" si="1"/>
        <v>44</v>
      </c>
      <c r="J48" s="123">
        <v>56</v>
      </c>
      <c r="K48" s="88">
        <f t="shared" si="2"/>
        <v>0</v>
      </c>
      <c r="L48" s="124">
        <v>56</v>
      </c>
      <c r="M48" s="66">
        <v>43</v>
      </c>
      <c r="N48" s="88">
        <f t="shared" si="3"/>
        <v>0</v>
      </c>
      <c r="O48" s="66">
        <v>43</v>
      </c>
      <c r="P48" s="153">
        <v>1</v>
      </c>
      <c r="Q48" s="141">
        <v>16</v>
      </c>
      <c r="R48" s="141"/>
      <c r="S48" s="116">
        <v>385</v>
      </c>
      <c r="T48" s="66">
        <v>196</v>
      </c>
      <c r="U48" s="66">
        <v>4577</v>
      </c>
      <c r="V48" s="66">
        <v>32</v>
      </c>
      <c r="W48" s="66">
        <v>8</v>
      </c>
      <c r="X48" s="66">
        <v>35</v>
      </c>
      <c r="Y48" s="66">
        <v>230</v>
      </c>
      <c r="Z48" s="116">
        <v>25</v>
      </c>
      <c r="AA48" s="66">
        <v>28</v>
      </c>
      <c r="AB48" s="66">
        <v>0</v>
      </c>
      <c r="AC48" s="66">
        <v>7</v>
      </c>
      <c r="AD48" s="66">
        <v>0</v>
      </c>
      <c r="AE48" s="66">
        <v>0</v>
      </c>
      <c r="AF48" s="66">
        <v>0</v>
      </c>
      <c r="AG48" s="66">
        <v>0</v>
      </c>
      <c r="AH48" s="66">
        <v>0</v>
      </c>
      <c r="AI48" s="116">
        <v>0</v>
      </c>
      <c r="AJ48" s="66">
        <v>0</v>
      </c>
      <c r="AK48" s="118">
        <v>2</v>
      </c>
      <c r="AL48" s="66">
        <v>7</v>
      </c>
      <c r="AM48" s="119">
        <v>3</v>
      </c>
      <c r="AN48" s="120">
        <f t="shared" si="4"/>
        <v>303.88000000000005</v>
      </c>
    </row>
    <row r="49" spans="1:40" x14ac:dyDescent="0.2">
      <c r="A49" s="154" t="s">
        <v>370</v>
      </c>
      <c r="B49" s="50" t="s">
        <v>129</v>
      </c>
      <c r="C49" s="50" t="s">
        <v>448</v>
      </c>
      <c r="D49" s="50">
        <v>11</v>
      </c>
      <c r="E49" s="136"/>
      <c r="F49" s="52"/>
      <c r="G49" s="66">
        <v>45</v>
      </c>
      <c r="H49" s="88">
        <f t="shared" si="0"/>
        <v>0</v>
      </c>
      <c r="I49" s="66">
        <f t="shared" si="1"/>
        <v>45</v>
      </c>
      <c r="J49" s="123">
        <v>39</v>
      </c>
      <c r="K49" s="88">
        <f t="shared" si="2"/>
        <v>0</v>
      </c>
      <c r="L49" s="124">
        <v>39</v>
      </c>
      <c r="M49" s="66">
        <v>300</v>
      </c>
      <c r="N49" s="88">
        <f t="shared" si="3"/>
        <v>0</v>
      </c>
      <c r="O49" s="66">
        <v>300</v>
      </c>
      <c r="P49" s="153">
        <v>0.97</v>
      </c>
      <c r="Q49" s="141">
        <v>16</v>
      </c>
      <c r="R49" s="141"/>
      <c r="S49" s="116">
        <v>0</v>
      </c>
      <c r="T49" s="66">
        <v>0</v>
      </c>
      <c r="U49" s="66">
        <v>0</v>
      </c>
      <c r="V49" s="66">
        <v>0</v>
      </c>
      <c r="W49" s="66">
        <v>0</v>
      </c>
      <c r="X49" s="66">
        <v>0</v>
      </c>
      <c r="Y49" s="66">
        <v>0</v>
      </c>
      <c r="Z49" s="116">
        <v>133</v>
      </c>
      <c r="AA49" s="66">
        <v>644</v>
      </c>
      <c r="AB49" s="66">
        <v>3</v>
      </c>
      <c r="AC49" s="66">
        <v>24</v>
      </c>
      <c r="AD49" s="66">
        <v>48</v>
      </c>
      <c r="AE49" s="66">
        <v>32</v>
      </c>
      <c r="AF49" s="66">
        <v>239</v>
      </c>
      <c r="AG49" s="66">
        <v>1</v>
      </c>
      <c r="AH49" s="66">
        <v>7</v>
      </c>
      <c r="AI49" s="116">
        <v>147</v>
      </c>
      <c r="AJ49" s="66">
        <v>0</v>
      </c>
      <c r="AK49" s="118">
        <v>1</v>
      </c>
      <c r="AL49" s="66">
        <v>2</v>
      </c>
      <c r="AM49" s="119">
        <v>2</v>
      </c>
      <c r="AN49" s="120">
        <f t="shared" si="4"/>
        <v>110.30000000000001</v>
      </c>
    </row>
    <row r="50" spans="1:40" x14ac:dyDescent="0.2">
      <c r="A50" s="154" t="s">
        <v>387</v>
      </c>
      <c r="B50" s="50" t="s">
        <v>129</v>
      </c>
      <c r="C50" s="50" t="s">
        <v>442</v>
      </c>
      <c r="D50" s="50">
        <v>10</v>
      </c>
      <c r="E50" s="136"/>
      <c r="F50" s="52"/>
      <c r="G50" s="66">
        <v>46</v>
      </c>
      <c r="H50" s="88">
        <f t="shared" si="0"/>
        <v>0</v>
      </c>
      <c r="I50" s="66">
        <f t="shared" si="1"/>
        <v>46</v>
      </c>
      <c r="J50" s="123">
        <v>32</v>
      </c>
      <c r="K50" s="88">
        <f t="shared" si="2"/>
        <v>0</v>
      </c>
      <c r="L50" s="124">
        <v>32</v>
      </c>
      <c r="M50" s="66">
        <v>300</v>
      </c>
      <c r="N50" s="88">
        <f t="shared" si="3"/>
        <v>0</v>
      </c>
      <c r="O50" s="66">
        <v>300</v>
      </c>
      <c r="P50" s="153">
        <v>0.94</v>
      </c>
      <c r="Q50" s="141">
        <v>15</v>
      </c>
      <c r="R50" s="141"/>
      <c r="S50" s="116">
        <v>0</v>
      </c>
      <c r="T50" s="66">
        <v>0</v>
      </c>
      <c r="U50" s="66">
        <v>0</v>
      </c>
      <c r="V50" s="66">
        <v>0</v>
      </c>
      <c r="W50" s="66">
        <v>0</v>
      </c>
      <c r="X50" s="66">
        <v>0</v>
      </c>
      <c r="Y50" s="66">
        <v>0</v>
      </c>
      <c r="Z50" s="116">
        <v>212</v>
      </c>
      <c r="AA50" s="66">
        <v>973</v>
      </c>
      <c r="AB50" s="66">
        <v>6</v>
      </c>
      <c r="AC50" s="66">
        <v>51</v>
      </c>
      <c r="AD50" s="66">
        <v>36</v>
      </c>
      <c r="AE50" s="66">
        <v>23</v>
      </c>
      <c r="AF50" s="66">
        <v>187</v>
      </c>
      <c r="AG50" s="66">
        <v>0</v>
      </c>
      <c r="AH50" s="66">
        <v>8</v>
      </c>
      <c r="AI50" s="116">
        <v>50</v>
      </c>
      <c r="AJ50" s="66">
        <v>0</v>
      </c>
      <c r="AK50" s="118">
        <v>0</v>
      </c>
      <c r="AL50" s="66">
        <v>4</v>
      </c>
      <c r="AM50" s="119">
        <v>2</v>
      </c>
      <c r="AN50" s="120">
        <f t="shared" si="4"/>
        <v>148</v>
      </c>
    </row>
    <row r="51" spans="1:40" x14ac:dyDescent="0.2">
      <c r="A51" s="154" t="s">
        <v>140</v>
      </c>
      <c r="B51" s="50" t="s">
        <v>129</v>
      </c>
      <c r="C51" s="50" t="s">
        <v>444</v>
      </c>
      <c r="D51" s="50">
        <v>9</v>
      </c>
      <c r="E51" s="136"/>
      <c r="F51" s="52"/>
      <c r="G51" s="66">
        <v>47</v>
      </c>
      <c r="H51" s="88">
        <f t="shared" si="0"/>
        <v>0</v>
      </c>
      <c r="I51" s="66">
        <f t="shared" si="1"/>
        <v>47</v>
      </c>
      <c r="J51" s="123">
        <v>36</v>
      </c>
      <c r="K51" s="88">
        <f t="shared" si="2"/>
        <v>0</v>
      </c>
      <c r="L51" s="124">
        <v>36</v>
      </c>
      <c r="M51" s="66">
        <v>12</v>
      </c>
      <c r="N51" s="88">
        <f t="shared" si="3"/>
        <v>0</v>
      </c>
      <c r="O51" s="66">
        <v>12</v>
      </c>
      <c r="P51" s="153">
        <v>0.96</v>
      </c>
      <c r="Q51" s="141">
        <v>14</v>
      </c>
      <c r="R51" s="141"/>
      <c r="S51" s="116">
        <v>0</v>
      </c>
      <c r="T51" s="66">
        <v>0</v>
      </c>
      <c r="U51" s="66">
        <v>0</v>
      </c>
      <c r="V51" s="66">
        <v>0</v>
      </c>
      <c r="W51" s="66">
        <v>0</v>
      </c>
      <c r="X51" s="66">
        <v>0</v>
      </c>
      <c r="Y51" s="66">
        <v>0</v>
      </c>
      <c r="Z51" s="116">
        <v>208</v>
      </c>
      <c r="AA51" s="66">
        <v>873</v>
      </c>
      <c r="AB51" s="66">
        <v>1</v>
      </c>
      <c r="AC51" s="66">
        <v>39</v>
      </c>
      <c r="AD51" s="66">
        <v>34</v>
      </c>
      <c r="AE51" s="66">
        <v>24</v>
      </c>
      <c r="AF51" s="66">
        <v>158</v>
      </c>
      <c r="AG51" s="66">
        <v>1</v>
      </c>
      <c r="AH51" s="66">
        <v>8</v>
      </c>
      <c r="AI51" s="116">
        <v>0</v>
      </c>
      <c r="AJ51" s="66">
        <v>0</v>
      </c>
      <c r="AK51" s="118">
        <v>0</v>
      </c>
      <c r="AL51" s="66">
        <v>3</v>
      </c>
      <c r="AM51" s="119">
        <v>2</v>
      </c>
      <c r="AN51" s="120">
        <f t="shared" si="4"/>
        <v>111.1</v>
      </c>
    </row>
    <row r="52" spans="1:40" x14ac:dyDescent="0.2">
      <c r="A52" s="154" t="s">
        <v>286</v>
      </c>
      <c r="B52" s="50" t="s">
        <v>158</v>
      </c>
      <c r="C52" s="50" t="s">
        <v>449</v>
      </c>
      <c r="D52" s="50">
        <v>10</v>
      </c>
      <c r="E52" s="136"/>
      <c r="F52" s="52"/>
      <c r="G52" s="66">
        <v>48</v>
      </c>
      <c r="H52" s="88">
        <f t="shared" si="0"/>
        <v>0</v>
      </c>
      <c r="I52" s="66">
        <f t="shared" si="1"/>
        <v>48</v>
      </c>
      <c r="J52" s="123">
        <v>62</v>
      </c>
      <c r="K52" s="88">
        <f t="shared" si="2"/>
        <v>0</v>
      </c>
      <c r="L52" s="124">
        <v>62</v>
      </c>
      <c r="M52" s="66">
        <v>239</v>
      </c>
      <c r="N52" s="88">
        <f t="shared" si="3"/>
        <v>0</v>
      </c>
      <c r="O52" s="66">
        <v>239</v>
      </c>
      <c r="P52" s="153">
        <v>1</v>
      </c>
      <c r="Q52" s="141">
        <v>7</v>
      </c>
      <c r="R52" s="141"/>
      <c r="S52" s="116">
        <v>126</v>
      </c>
      <c r="T52" s="66">
        <v>78</v>
      </c>
      <c r="U52" s="66">
        <v>1699</v>
      </c>
      <c r="V52" s="66">
        <v>19</v>
      </c>
      <c r="W52" s="66">
        <v>8</v>
      </c>
      <c r="X52" s="66">
        <v>19</v>
      </c>
      <c r="Y52" s="66">
        <v>84</v>
      </c>
      <c r="Z52" s="116">
        <v>36</v>
      </c>
      <c r="AA52" s="66">
        <v>269</v>
      </c>
      <c r="AB52" s="66">
        <v>2</v>
      </c>
      <c r="AC52" s="66">
        <v>14</v>
      </c>
      <c r="AD52" s="66">
        <v>0</v>
      </c>
      <c r="AE52" s="66">
        <v>0</v>
      </c>
      <c r="AF52" s="66">
        <v>0</v>
      </c>
      <c r="AG52" s="66">
        <v>0</v>
      </c>
      <c r="AH52" s="66">
        <v>0</v>
      </c>
      <c r="AI52" s="116">
        <v>0</v>
      </c>
      <c r="AJ52" s="66">
        <v>0</v>
      </c>
      <c r="AK52" s="118">
        <v>2</v>
      </c>
      <c r="AL52" s="66">
        <v>3</v>
      </c>
      <c r="AM52" s="119">
        <v>1</v>
      </c>
      <c r="AN52" s="120">
        <f t="shared" si="4"/>
        <v>176.85999999999999</v>
      </c>
    </row>
    <row r="53" spans="1:40" x14ac:dyDescent="0.2">
      <c r="A53" s="154" t="s">
        <v>217</v>
      </c>
      <c r="B53" s="50" t="s">
        <v>129</v>
      </c>
      <c r="C53" s="50" t="s">
        <v>436</v>
      </c>
      <c r="D53" s="50">
        <v>8</v>
      </c>
      <c r="E53" s="136"/>
      <c r="F53" s="52"/>
      <c r="G53" s="66">
        <v>49</v>
      </c>
      <c r="H53" s="88">
        <f t="shared" si="0"/>
        <v>0</v>
      </c>
      <c r="I53" s="66">
        <f t="shared" si="1"/>
        <v>49</v>
      </c>
      <c r="J53" s="123">
        <v>37</v>
      </c>
      <c r="K53" s="88">
        <f t="shared" si="2"/>
        <v>0</v>
      </c>
      <c r="L53" s="124">
        <v>37</v>
      </c>
      <c r="M53" s="66">
        <v>108</v>
      </c>
      <c r="N53" s="88">
        <f t="shared" si="3"/>
        <v>0</v>
      </c>
      <c r="O53" s="66">
        <v>108</v>
      </c>
      <c r="P53" s="153">
        <v>0.94</v>
      </c>
      <c r="Q53" s="141">
        <v>16</v>
      </c>
      <c r="R53" s="141"/>
      <c r="S53" s="116">
        <v>0</v>
      </c>
      <c r="T53" s="66">
        <v>0</v>
      </c>
      <c r="U53" s="66">
        <v>0</v>
      </c>
      <c r="V53" s="66">
        <v>0</v>
      </c>
      <c r="W53" s="66">
        <v>0</v>
      </c>
      <c r="X53" s="66">
        <v>0</v>
      </c>
      <c r="Y53" s="66">
        <v>0</v>
      </c>
      <c r="Z53" s="116">
        <v>176</v>
      </c>
      <c r="AA53" s="66">
        <v>744</v>
      </c>
      <c r="AB53" s="66">
        <v>5</v>
      </c>
      <c r="AC53" s="66">
        <v>39</v>
      </c>
      <c r="AD53" s="66">
        <v>17</v>
      </c>
      <c r="AE53" s="66">
        <v>11</v>
      </c>
      <c r="AF53" s="66">
        <v>136</v>
      </c>
      <c r="AG53" s="66">
        <v>1</v>
      </c>
      <c r="AH53" s="66">
        <v>4</v>
      </c>
      <c r="AI53" s="116">
        <v>0</v>
      </c>
      <c r="AJ53" s="66">
        <v>0</v>
      </c>
      <c r="AK53" s="118">
        <v>0</v>
      </c>
      <c r="AL53" s="66">
        <v>1</v>
      </c>
      <c r="AM53" s="119">
        <v>0</v>
      </c>
      <c r="AN53" s="120">
        <f t="shared" si="4"/>
        <v>124</v>
      </c>
    </row>
    <row r="54" spans="1:40" x14ac:dyDescent="0.2">
      <c r="A54" s="154" t="s">
        <v>240</v>
      </c>
      <c r="B54" s="50" t="s">
        <v>132</v>
      </c>
      <c r="C54" s="50" t="s">
        <v>436</v>
      </c>
      <c r="D54" s="50">
        <v>8</v>
      </c>
      <c r="E54" s="136"/>
      <c r="F54" s="52"/>
      <c r="G54" s="66">
        <v>50</v>
      </c>
      <c r="H54" s="88">
        <f t="shared" si="0"/>
        <v>0</v>
      </c>
      <c r="I54" s="66">
        <f t="shared" si="1"/>
        <v>50</v>
      </c>
      <c r="J54" s="123">
        <v>63</v>
      </c>
      <c r="K54" s="88">
        <f t="shared" si="2"/>
        <v>0</v>
      </c>
      <c r="L54" s="124">
        <v>63</v>
      </c>
      <c r="M54" s="66">
        <v>123</v>
      </c>
      <c r="N54" s="88">
        <f t="shared" si="3"/>
        <v>0</v>
      </c>
      <c r="O54" s="66">
        <v>123</v>
      </c>
      <c r="P54" s="153">
        <v>0.91</v>
      </c>
      <c r="Q54" s="141">
        <v>11</v>
      </c>
      <c r="R54" s="141"/>
      <c r="S54" s="116">
        <v>0</v>
      </c>
      <c r="T54" s="66">
        <v>0</v>
      </c>
      <c r="U54" s="66">
        <v>0</v>
      </c>
      <c r="V54" s="66">
        <v>0</v>
      </c>
      <c r="W54" s="66">
        <v>0</v>
      </c>
      <c r="X54" s="66">
        <v>0</v>
      </c>
      <c r="Y54" s="66">
        <v>0</v>
      </c>
      <c r="Z54" s="116">
        <v>0</v>
      </c>
      <c r="AA54" s="66">
        <v>0</v>
      </c>
      <c r="AB54" s="66">
        <v>0</v>
      </c>
      <c r="AC54" s="66">
        <v>0</v>
      </c>
      <c r="AD54" s="66">
        <v>65</v>
      </c>
      <c r="AE54" s="66">
        <v>34</v>
      </c>
      <c r="AF54" s="66">
        <v>375</v>
      </c>
      <c r="AG54" s="66">
        <v>0</v>
      </c>
      <c r="AH54" s="66">
        <v>17</v>
      </c>
      <c r="AI54" s="116">
        <v>0</v>
      </c>
      <c r="AJ54" s="66">
        <v>0</v>
      </c>
      <c r="AK54" s="118">
        <v>0</v>
      </c>
      <c r="AL54" s="66">
        <v>1</v>
      </c>
      <c r="AM54" s="119">
        <v>1</v>
      </c>
      <c r="AN54" s="120">
        <f t="shared" si="4"/>
        <v>35.5</v>
      </c>
    </row>
    <row r="55" spans="1:40" x14ac:dyDescent="0.2">
      <c r="A55" s="154" t="s">
        <v>308</v>
      </c>
      <c r="B55" s="50" t="s">
        <v>160</v>
      </c>
      <c r="C55" s="50" t="s">
        <v>17</v>
      </c>
      <c r="D55" s="50">
        <v>9</v>
      </c>
      <c r="E55" s="136"/>
      <c r="F55" s="52"/>
      <c r="G55" s="66">
        <v>51</v>
      </c>
      <c r="H55" s="88">
        <f t="shared" si="0"/>
        <v>0</v>
      </c>
      <c r="I55" s="66">
        <f t="shared" si="1"/>
        <v>51</v>
      </c>
      <c r="J55" s="123">
        <v>68</v>
      </c>
      <c r="K55" s="88">
        <f t="shared" si="2"/>
        <v>0</v>
      </c>
      <c r="L55" s="124">
        <v>68</v>
      </c>
      <c r="M55" s="66">
        <v>176</v>
      </c>
      <c r="N55" s="88">
        <f t="shared" si="3"/>
        <v>0</v>
      </c>
      <c r="O55" s="66">
        <v>176</v>
      </c>
      <c r="P55" s="153">
        <v>0.99</v>
      </c>
      <c r="Q55" s="141">
        <v>15</v>
      </c>
      <c r="R55" s="141"/>
      <c r="S55" s="116">
        <v>0</v>
      </c>
      <c r="T55" s="66">
        <v>0</v>
      </c>
      <c r="U55" s="66">
        <v>0</v>
      </c>
      <c r="V55" s="66">
        <v>0</v>
      </c>
      <c r="W55" s="66">
        <v>0</v>
      </c>
      <c r="X55" s="66">
        <v>0</v>
      </c>
      <c r="Y55" s="66">
        <v>0</v>
      </c>
      <c r="Z55" s="116">
        <v>1</v>
      </c>
      <c r="AA55" s="66">
        <v>14</v>
      </c>
      <c r="AB55" s="66">
        <v>0</v>
      </c>
      <c r="AC55" s="66">
        <v>1</v>
      </c>
      <c r="AD55" s="66">
        <v>115</v>
      </c>
      <c r="AE55" s="66">
        <v>64</v>
      </c>
      <c r="AF55" s="66">
        <v>722</v>
      </c>
      <c r="AG55" s="66">
        <v>6</v>
      </c>
      <c r="AH55" s="66">
        <v>37</v>
      </c>
      <c r="AI55" s="116">
        <v>0</v>
      </c>
      <c r="AJ55" s="66">
        <v>0</v>
      </c>
      <c r="AK55" s="118">
        <v>0</v>
      </c>
      <c r="AL55" s="66">
        <v>0</v>
      </c>
      <c r="AM55" s="119">
        <v>0</v>
      </c>
      <c r="AN55" s="120">
        <f t="shared" si="4"/>
        <v>109.60000000000001</v>
      </c>
    </row>
    <row r="56" spans="1:40" x14ac:dyDescent="0.2">
      <c r="A56" s="154" t="s">
        <v>153</v>
      </c>
      <c r="B56" s="50" t="s">
        <v>132</v>
      </c>
      <c r="C56" s="50" t="s">
        <v>122</v>
      </c>
      <c r="D56" s="50">
        <v>12</v>
      </c>
      <c r="E56" s="136"/>
      <c r="F56" s="52"/>
      <c r="G56" s="66">
        <v>52</v>
      </c>
      <c r="H56" s="88">
        <f t="shared" si="0"/>
        <v>0</v>
      </c>
      <c r="I56" s="66">
        <f t="shared" si="1"/>
        <v>52</v>
      </c>
      <c r="J56" s="123">
        <v>48</v>
      </c>
      <c r="K56" s="88">
        <f t="shared" si="2"/>
        <v>0</v>
      </c>
      <c r="L56" s="124">
        <v>48</v>
      </c>
      <c r="M56" s="66">
        <v>20</v>
      </c>
      <c r="N56" s="88">
        <f t="shared" si="3"/>
        <v>0</v>
      </c>
      <c r="O56" s="66">
        <v>20</v>
      </c>
      <c r="P56" s="153">
        <v>0.96</v>
      </c>
      <c r="Q56" s="141">
        <v>16</v>
      </c>
      <c r="R56" s="141"/>
      <c r="S56" s="116">
        <v>0</v>
      </c>
      <c r="T56" s="66">
        <v>0</v>
      </c>
      <c r="U56" s="66">
        <v>0</v>
      </c>
      <c r="V56" s="66">
        <v>0</v>
      </c>
      <c r="W56" s="66">
        <v>0</v>
      </c>
      <c r="X56" s="66">
        <v>0</v>
      </c>
      <c r="Y56" s="66">
        <v>0</v>
      </c>
      <c r="Z56" s="116">
        <v>9</v>
      </c>
      <c r="AA56" s="66">
        <v>40</v>
      </c>
      <c r="AB56" s="66">
        <v>0</v>
      </c>
      <c r="AC56" s="66">
        <v>2</v>
      </c>
      <c r="AD56" s="66">
        <v>114</v>
      </c>
      <c r="AE56" s="66">
        <v>65</v>
      </c>
      <c r="AF56" s="66">
        <v>1082</v>
      </c>
      <c r="AG56" s="66">
        <v>7</v>
      </c>
      <c r="AH56" s="66">
        <v>42</v>
      </c>
      <c r="AI56" s="116">
        <v>0</v>
      </c>
      <c r="AJ56" s="66">
        <v>0</v>
      </c>
      <c r="AK56" s="118">
        <v>1</v>
      </c>
      <c r="AL56" s="66">
        <v>0</v>
      </c>
      <c r="AM56" s="119">
        <v>0</v>
      </c>
      <c r="AN56" s="120">
        <f t="shared" si="4"/>
        <v>156.19999999999999</v>
      </c>
    </row>
    <row r="57" spans="1:40" x14ac:dyDescent="0.2">
      <c r="A57" s="154" t="s">
        <v>169</v>
      </c>
      <c r="B57" s="50" t="s">
        <v>158</v>
      </c>
      <c r="C57" s="50" t="s">
        <v>14</v>
      </c>
      <c r="D57" s="50">
        <v>6</v>
      </c>
      <c r="E57" s="136"/>
      <c r="F57" s="52"/>
      <c r="G57" s="66">
        <v>53</v>
      </c>
      <c r="H57" s="88">
        <f t="shared" si="0"/>
        <v>0</v>
      </c>
      <c r="I57" s="66">
        <f t="shared" si="1"/>
        <v>53</v>
      </c>
      <c r="J57" s="123">
        <v>67</v>
      </c>
      <c r="K57" s="88">
        <f t="shared" si="2"/>
        <v>0</v>
      </c>
      <c r="L57" s="124">
        <v>67</v>
      </c>
      <c r="M57" s="66">
        <v>50</v>
      </c>
      <c r="N57" s="88">
        <f t="shared" si="3"/>
        <v>0</v>
      </c>
      <c r="O57" s="66">
        <v>50</v>
      </c>
      <c r="P57" s="153">
        <v>0.99</v>
      </c>
      <c r="Q57" s="141">
        <v>16</v>
      </c>
      <c r="R57" s="141"/>
      <c r="S57" s="116">
        <v>386</v>
      </c>
      <c r="T57" s="66">
        <v>150</v>
      </c>
      <c r="U57" s="66">
        <v>4334</v>
      </c>
      <c r="V57" s="66">
        <v>23</v>
      </c>
      <c r="W57" s="66">
        <v>8</v>
      </c>
      <c r="X57" s="66">
        <v>20</v>
      </c>
      <c r="Y57" s="66">
        <v>201</v>
      </c>
      <c r="Z57" s="116">
        <v>33</v>
      </c>
      <c r="AA57" s="66">
        <v>12</v>
      </c>
      <c r="AB57" s="66">
        <v>2</v>
      </c>
      <c r="AC57" s="66">
        <v>7</v>
      </c>
      <c r="AD57" s="66">
        <v>0</v>
      </c>
      <c r="AE57" s="66">
        <v>0</v>
      </c>
      <c r="AF57" s="66">
        <v>0</v>
      </c>
      <c r="AG57" s="66">
        <v>0</v>
      </c>
      <c r="AH57" s="66">
        <v>0</v>
      </c>
      <c r="AI57" s="116">
        <v>0</v>
      </c>
      <c r="AJ57" s="66">
        <v>0</v>
      </c>
      <c r="AK57" s="118">
        <v>0</v>
      </c>
      <c r="AL57" s="66">
        <v>5</v>
      </c>
      <c r="AM57" s="119">
        <v>0</v>
      </c>
      <c r="AN57" s="120">
        <f t="shared" si="4"/>
        <v>270.56</v>
      </c>
    </row>
    <row r="58" spans="1:40" x14ac:dyDescent="0.2">
      <c r="A58" s="154" t="s">
        <v>136</v>
      </c>
      <c r="B58" s="50" t="s">
        <v>129</v>
      </c>
      <c r="C58" s="50" t="s">
        <v>438</v>
      </c>
      <c r="D58" s="50">
        <v>11</v>
      </c>
      <c r="E58" s="136"/>
      <c r="F58" s="52"/>
      <c r="G58" s="66">
        <v>54</v>
      </c>
      <c r="H58" s="88">
        <f t="shared" si="0"/>
        <v>0</v>
      </c>
      <c r="I58" s="66">
        <f t="shared" si="1"/>
        <v>54</v>
      </c>
      <c r="J58" s="123">
        <v>33</v>
      </c>
      <c r="K58" s="88">
        <f t="shared" si="2"/>
        <v>0</v>
      </c>
      <c r="L58" s="124">
        <v>33</v>
      </c>
      <c r="M58" s="66">
        <v>6</v>
      </c>
      <c r="N58" s="88">
        <f t="shared" si="3"/>
        <v>0</v>
      </c>
      <c r="O58" s="66">
        <v>6</v>
      </c>
      <c r="P58" s="153">
        <v>0.98</v>
      </c>
      <c r="Q58" s="141">
        <v>16</v>
      </c>
      <c r="R58" s="141"/>
      <c r="S58" s="116">
        <v>0</v>
      </c>
      <c r="T58" s="66">
        <v>0</v>
      </c>
      <c r="U58" s="66">
        <v>0</v>
      </c>
      <c r="V58" s="66">
        <v>0</v>
      </c>
      <c r="W58" s="66">
        <v>0</v>
      </c>
      <c r="X58" s="66">
        <v>0</v>
      </c>
      <c r="Y58" s="66">
        <v>0</v>
      </c>
      <c r="Z58" s="116">
        <v>287</v>
      </c>
      <c r="AA58" s="66">
        <v>1138</v>
      </c>
      <c r="AB58" s="66">
        <v>6</v>
      </c>
      <c r="AC58" s="66">
        <v>56</v>
      </c>
      <c r="AD58" s="66">
        <v>77</v>
      </c>
      <c r="AE58" s="66">
        <v>59</v>
      </c>
      <c r="AF58" s="66">
        <v>448</v>
      </c>
      <c r="AG58" s="66">
        <v>2</v>
      </c>
      <c r="AH58" s="66">
        <v>23</v>
      </c>
      <c r="AI58" s="116">
        <v>0</v>
      </c>
      <c r="AJ58" s="66">
        <v>0</v>
      </c>
      <c r="AK58" s="118">
        <v>0</v>
      </c>
      <c r="AL58" s="66">
        <v>3</v>
      </c>
      <c r="AM58" s="119">
        <v>1</v>
      </c>
      <c r="AN58" s="120">
        <f t="shared" si="4"/>
        <v>204.60000000000002</v>
      </c>
    </row>
    <row r="59" spans="1:40" x14ac:dyDescent="0.2">
      <c r="A59" s="154" t="s">
        <v>242</v>
      </c>
      <c r="B59" s="50" t="s">
        <v>132</v>
      </c>
      <c r="C59" s="50" t="s">
        <v>433</v>
      </c>
      <c r="D59" s="50">
        <v>6</v>
      </c>
      <c r="E59" s="136"/>
      <c r="F59" s="52"/>
      <c r="G59" s="66">
        <v>55</v>
      </c>
      <c r="H59" s="88">
        <f t="shared" si="0"/>
        <v>0</v>
      </c>
      <c r="I59" s="66">
        <f t="shared" si="1"/>
        <v>55</v>
      </c>
      <c r="J59" s="123">
        <v>45</v>
      </c>
      <c r="K59" s="88">
        <f t="shared" si="2"/>
        <v>0</v>
      </c>
      <c r="L59" s="124">
        <v>45</v>
      </c>
      <c r="M59" s="66">
        <v>119</v>
      </c>
      <c r="N59" s="88">
        <f t="shared" si="3"/>
        <v>0</v>
      </c>
      <c r="O59" s="66">
        <v>119</v>
      </c>
      <c r="P59" s="153">
        <v>0.94</v>
      </c>
      <c r="Q59" s="141">
        <v>16</v>
      </c>
      <c r="R59" s="141"/>
      <c r="S59" s="116">
        <v>0</v>
      </c>
      <c r="T59" s="66">
        <v>0</v>
      </c>
      <c r="U59" s="66">
        <v>0</v>
      </c>
      <c r="V59" s="66">
        <v>0</v>
      </c>
      <c r="W59" s="66">
        <v>0</v>
      </c>
      <c r="X59" s="66">
        <v>0</v>
      </c>
      <c r="Y59" s="66">
        <v>0</v>
      </c>
      <c r="Z59" s="116">
        <v>0</v>
      </c>
      <c r="AA59" s="66">
        <v>0</v>
      </c>
      <c r="AB59" s="66">
        <v>0</v>
      </c>
      <c r="AC59" s="66">
        <v>0</v>
      </c>
      <c r="AD59" s="66">
        <v>107</v>
      </c>
      <c r="AE59" s="66">
        <v>61</v>
      </c>
      <c r="AF59" s="66">
        <v>1101</v>
      </c>
      <c r="AG59" s="66">
        <v>9</v>
      </c>
      <c r="AH59" s="66">
        <v>44</v>
      </c>
      <c r="AI59" s="116">
        <v>0</v>
      </c>
      <c r="AJ59" s="66">
        <v>0</v>
      </c>
      <c r="AK59" s="118">
        <v>0</v>
      </c>
      <c r="AL59" s="66">
        <v>0</v>
      </c>
      <c r="AM59" s="119">
        <v>0</v>
      </c>
      <c r="AN59" s="120">
        <f t="shared" si="4"/>
        <v>164.1</v>
      </c>
    </row>
    <row r="60" spans="1:40" x14ac:dyDescent="0.2">
      <c r="A60" s="154" t="s">
        <v>294</v>
      </c>
      <c r="B60" s="50" t="s">
        <v>129</v>
      </c>
      <c r="C60" s="50" t="s">
        <v>436</v>
      </c>
      <c r="D60" s="50">
        <v>8</v>
      </c>
      <c r="E60" s="136"/>
      <c r="F60" s="52"/>
      <c r="G60" s="66">
        <v>56</v>
      </c>
      <c r="H60" s="88">
        <f t="shared" si="0"/>
        <v>0</v>
      </c>
      <c r="I60" s="66">
        <f t="shared" si="1"/>
        <v>56</v>
      </c>
      <c r="J60" s="123">
        <v>53</v>
      </c>
      <c r="K60" s="88">
        <f t="shared" si="2"/>
        <v>0</v>
      </c>
      <c r="L60" s="124">
        <v>53</v>
      </c>
      <c r="M60" s="66">
        <v>188</v>
      </c>
      <c r="N60" s="88">
        <f t="shared" si="3"/>
        <v>0</v>
      </c>
      <c r="O60" s="66">
        <v>188</v>
      </c>
      <c r="P60" s="153">
        <v>0.92</v>
      </c>
      <c r="Q60" s="141">
        <v>16</v>
      </c>
      <c r="R60" s="141"/>
      <c r="S60" s="116">
        <v>0</v>
      </c>
      <c r="T60" s="66">
        <v>0</v>
      </c>
      <c r="U60" s="66">
        <v>0</v>
      </c>
      <c r="V60" s="66">
        <v>0</v>
      </c>
      <c r="W60" s="66">
        <v>0</v>
      </c>
      <c r="X60" s="66">
        <v>0</v>
      </c>
      <c r="Y60" s="66">
        <v>0</v>
      </c>
      <c r="Z60" s="116">
        <v>180</v>
      </c>
      <c r="AA60" s="66">
        <v>896</v>
      </c>
      <c r="AB60" s="66">
        <v>6</v>
      </c>
      <c r="AC60" s="66">
        <v>48</v>
      </c>
      <c r="AD60" s="66">
        <v>35</v>
      </c>
      <c r="AE60" s="66">
        <v>32</v>
      </c>
      <c r="AF60" s="66">
        <v>214</v>
      </c>
      <c r="AG60" s="66">
        <v>3</v>
      </c>
      <c r="AH60" s="66">
        <v>11</v>
      </c>
      <c r="AI60" s="116">
        <v>570</v>
      </c>
      <c r="AJ60" s="66">
        <v>1</v>
      </c>
      <c r="AK60" s="118">
        <v>0</v>
      </c>
      <c r="AL60" s="66">
        <v>0</v>
      </c>
      <c r="AM60" s="119">
        <v>0</v>
      </c>
      <c r="AN60" s="120">
        <f t="shared" si="4"/>
        <v>171</v>
      </c>
    </row>
    <row r="61" spans="1:40" x14ac:dyDescent="0.2">
      <c r="A61" s="154" t="s">
        <v>471</v>
      </c>
      <c r="B61" s="50" t="s">
        <v>129</v>
      </c>
      <c r="C61" s="50" t="s">
        <v>452</v>
      </c>
      <c r="D61" s="50">
        <v>10</v>
      </c>
      <c r="E61" s="136"/>
      <c r="F61" s="52"/>
      <c r="G61" s="66">
        <v>57</v>
      </c>
      <c r="H61" s="88">
        <f t="shared" si="0"/>
        <v>0</v>
      </c>
      <c r="I61" s="66">
        <f t="shared" si="1"/>
        <v>57</v>
      </c>
      <c r="J61" s="123">
        <v>47</v>
      </c>
      <c r="K61" s="88">
        <f t="shared" si="2"/>
        <v>0</v>
      </c>
      <c r="L61" s="124">
        <v>47</v>
      </c>
      <c r="M61" s="66">
        <v>300</v>
      </c>
      <c r="N61" s="88">
        <f t="shared" si="3"/>
        <v>0</v>
      </c>
      <c r="O61" s="66">
        <v>300</v>
      </c>
      <c r="P61" s="153">
        <v>0.88</v>
      </c>
      <c r="Q61" s="141" t="s">
        <v>101</v>
      </c>
      <c r="R61" s="141"/>
      <c r="S61" s="116" t="s">
        <v>101</v>
      </c>
      <c r="T61" s="66" t="s">
        <v>101</v>
      </c>
      <c r="U61" s="66" t="s">
        <v>101</v>
      </c>
      <c r="V61" s="66" t="s">
        <v>101</v>
      </c>
      <c r="W61" s="66" t="s">
        <v>101</v>
      </c>
      <c r="X61" s="66" t="s">
        <v>101</v>
      </c>
      <c r="Y61" s="66" t="s">
        <v>101</v>
      </c>
      <c r="Z61" s="116" t="s">
        <v>101</v>
      </c>
      <c r="AA61" s="66" t="s">
        <v>101</v>
      </c>
      <c r="AB61" s="66" t="s">
        <v>101</v>
      </c>
      <c r="AC61" s="66" t="s">
        <v>101</v>
      </c>
      <c r="AD61" s="66" t="s">
        <v>101</v>
      </c>
      <c r="AE61" s="66" t="s">
        <v>101</v>
      </c>
      <c r="AF61" s="66" t="s">
        <v>101</v>
      </c>
      <c r="AG61" s="66" t="s">
        <v>101</v>
      </c>
      <c r="AH61" s="66" t="s">
        <v>101</v>
      </c>
      <c r="AI61" s="116" t="s">
        <v>101</v>
      </c>
      <c r="AJ61" s="66" t="s">
        <v>101</v>
      </c>
      <c r="AK61" s="118" t="s">
        <v>101</v>
      </c>
      <c r="AL61" s="66" t="s">
        <v>101</v>
      </c>
      <c r="AM61" s="119" t="s">
        <v>101</v>
      </c>
      <c r="AN61" s="120">
        <f t="shared" si="4"/>
        <v>0</v>
      </c>
    </row>
    <row r="62" spans="1:40" x14ac:dyDescent="0.2">
      <c r="A62" s="154" t="s">
        <v>149</v>
      </c>
      <c r="B62" s="50" t="s">
        <v>129</v>
      </c>
      <c r="C62" s="50" t="s">
        <v>449</v>
      </c>
      <c r="D62" s="50">
        <v>10</v>
      </c>
      <c r="E62" s="136"/>
      <c r="F62" s="52"/>
      <c r="G62" s="66">
        <v>58</v>
      </c>
      <c r="H62" s="88">
        <f t="shared" si="0"/>
        <v>0</v>
      </c>
      <c r="I62" s="66">
        <f t="shared" si="1"/>
        <v>58</v>
      </c>
      <c r="J62" s="123">
        <v>44</v>
      </c>
      <c r="K62" s="88">
        <f t="shared" si="2"/>
        <v>0</v>
      </c>
      <c r="L62" s="124">
        <v>44</v>
      </c>
      <c r="M62" s="66">
        <v>32</v>
      </c>
      <c r="N62" s="88">
        <f t="shared" si="3"/>
        <v>0</v>
      </c>
      <c r="O62" s="66">
        <v>32</v>
      </c>
      <c r="P62" s="153">
        <v>0.92</v>
      </c>
      <c r="Q62" s="141">
        <v>16</v>
      </c>
      <c r="R62" s="141"/>
      <c r="S62" s="116">
        <v>0</v>
      </c>
      <c r="T62" s="66">
        <v>0</v>
      </c>
      <c r="U62" s="66">
        <v>0</v>
      </c>
      <c r="V62" s="66">
        <v>0</v>
      </c>
      <c r="W62" s="66">
        <v>0</v>
      </c>
      <c r="X62" s="66">
        <v>0</v>
      </c>
      <c r="Y62" s="66">
        <v>0</v>
      </c>
      <c r="Z62" s="116">
        <v>238</v>
      </c>
      <c r="AA62" s="66">
        <v>888</v>
      </c>
      <c r="AB62" s="66">
        <v>3</v>
      </c>
      <c r="AC62" s="66">
        <v>43</v>
      </c>
      <c r="AD62" s="66">
        <v>45</v>
      </c>
      <c r="AE62" s="66">
        <v>36</v>
      </c>
      <c r="AF62" s="66">
        <v>327</v>
      </c>
      <c r="AG62" s="66">
        <v>3</v>
      </c>
      <c r="AH62" s="66">
        <v>17</v>
      </c>
      <c r="AI62" s="116">
        <v>0</v>
      </c>
      <c r="AJ62" s="66">
        <v>0</v>
      </c>
      <c r="AK62" s="118">
        <v>0</v>
      </c>
      <c r="AL62" s="66">
        <v>1</v>
      </c>
      <c r="AM62" s="119">
        <v>0</v>
      </c>
      <c r="AN62" s="120">
        <f t="shared" si="4"/>
        <v>157.5</v>
      </c>
    </row>
    <row r="63" spans="1:40" x14ac:dyDescent="0.2">
      <c r="A63" s="154" t="s">
        <v>167</v>
      </c>
      <c r="B63" s="50" t="s">
        <v>132</v>
      </c>
      <c r="C63" s="50" t="s">
        <v>16</v>
      </c>
      <c r="D63" s="50">
        <v>12</v>
      </c>
      <c r="E63" s="136"/>
      <c r="F63" s="52"/>
      <c r="G63" s="66">
        <v>59</v>
      </c>
      <c r="H63" s="88">
        <f t="shared" si="0"/>
        <v>0</v>
      </c>
      <c r="I63" s="66">
        <f t="shared" si="1"/>
        <v>59</v>
      </c>
      <c r="J63" s="123">
        <v>60</v>
      </c>
      <c r="K63" s="88">
        <f t="shared" si="2"/>
        <v>0</v>
      </c>
      <c r="L63" s="124">
        <v>60</v>
      </c>
      <c r="M63" s="66">
        <v>57</v>
      </c>
      <c r="N63" s="88">
        <f t="shared" si="3"/>
        <v>0</v>
      </c>
      <c r="O63" s="66">
        <v>57</v>
      </c>
      <c r="P63" s="153">
        <v>0.89</v>
      </c>
      <c r="Q63" s="141">
        <v>15</v>
      </c>
      <c r="R63" s="141"/>
      <c r="S63" s="116">
        <v>0</v>
      </c>
      <c r="T63" s="66">
        <v>0</v>
      </c>
      <c r="U63" s="66">
        <v>0</v>
      </c>
      <c r="V63" s="66">
        <v>0</v>
      </c>
      <c r="W63" s="66">
        <v>0</v>
      </c>
      <c r="X63" s="66">
        <v>0</v>
      </c>
      <c r="Y63" s="66">
        <v>0</v>
      </c>
      <c r="Z63" s="116">
        <v>0</v>
      </c>
      <c r="AA63" s="66">
        <v>0</v>
      </c>
      <c r="AB63" s="66">
        <v>0</v>
      </c>
      <c r="AC63" s="66">
        <v>0</v>
      </c>
      <c r="AD63" s="66">
        <v>70</v>
      </c>
      <c r="AE63" s="66">
        <v>39</v>
      </c>
      <c r="AF63" s="66">
        <v>593</v>
      </c>
      <c r="AG63" s="66">
        <v>8</v>
      </c>
      <c r="AH63" s="66">
        <v>33</v>
      </c>
      <c r="AI63" s="116">
        <v>0</v>
      </c>
      <c r="AJ63" s="66">
        <v>0</v>
      </c>
      <c r="AK63" s="118">
        <v>0</v>
      </c>
      <c r="AL63" s="66">
        <v>0</v>
      </c>
      <c r="AM63" s="119">
        <v>0</v>
      </c>
      <c r="AN63" s="120">
        <f t="shared" si="4"/>
        <v>107.3</v>
      </c>
    </row>
    <row r="64" spans="1:40" x14ac:dyDescent="0.2">
      <c r="A64" s="154" t="s">
        <v>290</v>
      </c>
      <c r="B64" s="50" t="s">
        <v>129</v>
      </c>
      <c r="C64" s="50" t="s">
        <v>13</v>
      </c>
      <c r="D64" s="50">
        <v>11</v>
      </c>
      <c r="E64" s="136" t="s">
        <v>439</v>
      </c>
      <c r="F64" s="52"/>
      <c r="G64" s="66">
        <v>60</v>
      </c>
      <c r="H64" s="88">
        <f t="shared" si="0"/>
        <v>0</v>
      </c>
      <c r="I64" s="66">
        <f t="shared" si="1"/>
        <v>60</v>
      </c>
      <c r="J64" s="123">
        <v>65</v>
      </c>
      <c r="K64" s="88">
        <f t="shared" si="2"/>
        <v>0</v>
      </c>
      <c r="L64" s="124">
        <v>65</v>
      </c>
      <c r="M64" s="66">
        <v>131</v>
      </c>
      <c r="N64" s="88">
        <f t="shared" si="3"/>
        <v>0</v>
      </c>
      <c r="O64" s="66">
        <v>131</v>
      </c>
      <c r="P64" s="153">
        <v>0.84</v>
      </c>
      <c r="Q64" s="141">
        <v>10</v>
      </c>
      <c r="R64" s="141"/>
      <c r="S64" s="116">
        <v>0</v>
      </c>
      <c r="T64" s="66">
        <v>0</v>
      </c>
      <c r="U64" s="66">
        <v>0</v>
      </c>
      <c r="V64" s="66">
        <v>0</v>
      </c>
      <c r="W64" s="66">
        <v>0</v>
      </c>
      <c r="X64" s="66">
        <v>0</v>
      </c>
      <c r="Y64" s="66">
        <v>0</v>
      </c>
      <c r="Z64" s="116">
        <v>64</v>
      </c>
      <c r="AA64" s="66">
        <v>264</v>
      </c>
      <c r="AB64" s="66">
        <v>5</v>
      </c>
      <c r="AC64" s="66">
        <v>14</v>
      </c>
      <c r="AD64" s="66">
        <v>36</v>
      </c>
      <c r="AE64" s="66">
        <v>30</v>
      </c>
      <c r="AF64" s="66">
        <v>254</v>
      </c>
      <c r="AG64" s="66">
        <v>3</v>
      </c>
      <c r="AH64" s="66">
        <v>13</v>
      </c>
      <c r="AI64" s="116">
        <v>17</v>
      </c>
      <c r="AJ64" s="66">
        <v>0</v>
      </c>
      <c r="AK64" s="118">
        <v>0</v>
      </c>
      <c r="AL64" s="66">
        <v>1</v>
      </c>
      <c r="AM64" s="119">
        <v>0</v>
      </c>
      <c r="AN64" s="120">
        <f t="shared" si="4"/>
        <v>99.8</v>
      </c>
    </row>
    <row r="65" spans="1:40" x14ac:dyDescent="0.2">
      <c r="A65" s="154" t="s">
        <v>181</v>
      </c>
      <c r="B65" s="50" t="s">
        <v>129</v>
      </c>
      <c r="C65" s="50" t="s">
        <v>14</v>
      </c>
      <c r="D65" s="50">
        <v>6</v>
      </c>
      <c r="E65" s="136" t="s">
        <v>450</v>
      </c>
      <c r="F65" s="52"/>
      <c r="G65" s="66">
        <v>61</v>
      </c>
      <c r="H65" s="88">
        <f t="shared" si="0"/>
        <v>0</v>
      </c>
      <c r="I65" s="66">
        <f t="shared" si="1"/>
        <v>61</v>
      </c>
      <c r="J65" s="123">
        <v>52</v>
      </c>
      <c r="K65" s="88">
        <f t="shared" si="2"/>
        <v>0</v>
      </c>
      <c r="L65" s="124">
        <v>52</v>
      </c>
      <c r="M65" s="66">
        <v>54</v>
      </c>
      <c r="N65" s="88">
        <f t="shared" si="3"/>
        <v>0</v>
      </c>
      <c r="O65" s="66">
        <v>54</v>
      </c>
      <c r="P65" s="153">
        <v>0.91</v>
      </c>
      <c r="Q65" s="141">
        <v>16</v>
      </c>
      <c r="R65" s="141"/>
      <c r="S65" s="116">
        <v>0</v>
      </c>
      <c r="T65" s="66">
        <v>0</v>
      </c>
      <c r="U65" s="66">
        <v>0</v>
      </c>
      <c r="V65" s="66">
        <v>0</v>
      </c>
      <c r="W65" s="66">
        <v>0</v>
      </c>
      <c r="X65" s="66">
        <v>0</v>
      </c>
      <c r="Y65" s="66">
        <v>0</v>
      </c>
      <c r="Z65" s="116">
        <v>230</v>
      </c>
      <c r="AA65" s="66">
        <v>1124</v>
      </c>
      <c r="AB65" s="66">
        <v>12</v>
      </c>
      <c r="AC65" s="66">
        <v>50</v>
      </c>
      <c r="AD65" s="66">
        <v>71</v>
      </c>
      <c r="AE65" s="66">
        <v>58</v>
      </c>
      <c r="AF65" s="66">
        <v>416</v>
      </c>
      <c r="AG65" s="66">
        <v>0</v>
      </c>
      <c r="AH65" s="66">
        <v>19</v>
      </c>
      <c r="AI65" s="116">
        <v>0</v>
      </c>
      <c r="AJ65" s="66">
        <v>0</v>
      </c>
      <c r="AK65" s="118">
        <v>0</v>
      </c>
      <c r="AL65" s="66">
        <v>3</v>
      </c>
      <c r="AM65" s="119">
        <v>3</v>
      </c>
      <c r="AN65" s="120">
        <f t="shared" si="4"/>
        <v>220</v>
      </c>
    </row>
    <row r="66" spans="1:40" x14ac:dyDescent="0.2">
      <c r="A66" s="154" t="s">
        <v>189</v>
      </c>
      <c r="B66" s="50" t="s">
        <v>132</v>
      </c>
      <c r="C66" s="50" t="s">
        <v>432</v>
      </c>
      <c r="D66" s="50">
        <v>4</v>
      </c>
      <c r="E66" s="136" t="s">
        <v>439</v>
      </c>
      <c r="F66" s="52"/>
      <c r="G66" s="66">
        <v>62</v>
      </c>
      <c r="H66" s="88">
        <f t="shared" si="0"/>
        <v>0</v>
      </c>
      <c r="I66" s="66">
        <f t="shared" si="1"/>
        <v>62</v>
      </c>
      <c r="J66" s="123">
        <v>85</v>
      </c>
      <c r="K66" s="88">
        <f t="shared" si="2"/>
        <v>0</v>
      </c>
      <c r="L66" s="124">
        <v>85</v>
      </c>
      <c r="M66" s="66">
        <v>56</v>
      </c>
      <c r="N66" s="88">
        <f t="shared" si="3"/>
        <v>0</v>
      </c>
      <c r="O66" s="66">
        <v>56</v>
      </c>
      <c r="P66" s="153">
        <v>0.86</v>
      </c>
      <c r="Q66" s="141">
        <v>15</v>
      </c>
      <c r="R66" s="141"/>
      <c r="S66" s="116">
        <v>0</v>
      </c>
      <c r="T66" s="66">
        <v>0</v>
      </c>
      <c r="U66" s="66">
        <v>0</v>
      </c>
      <c r="V66" s="66">
        <v>0</v>
      </c>
      <c r="W66" s="66">
        <v>0</v>
      </c>
      <c r="X66" s="66">
        <v>0</v>
      </c>
      <c r="Y66" s="66">
        <v>0</v>
      </c>
      <c r="Z66" s="116">
        <v>7</v>
      </c>
      <c r="AA66" s="66">
        <v>34</v>
      </c>
      <c r="AB66" s="66">
        <v>0</v>
      </c>
      <c r="AC66" s="66">
        <v>1</v>
      </c>
      <c r="AD66" s="66">
        <v>103</v>
      </c>
      <c r="AE66" s="66">
        <v>66</v>
      </c>
      <c r="AF66" s="66">
        <v>789</v>
      </c>
      <c r="AG66" s="66">
        <v>3</v>
      </c>
      <c r="AH66" s="66">
        <v>37</v>
      </c>
      <c r="AI66" s="116">
        <v>171</v>
      </c>
      <c r="AJ66" s="66">
        <v>0</v>
      </c>
      <c r="AK66" s="118">
        <v>0</v>
      </c>
      <c r="AL66" s="66">
        <v>1</v>
      </c>
      <c r="AM66" s="119">
        <v>3</v>
      </c>
      <c r="AN66" s="120">
        <f t="shared" si="4"/>
        <v>94.300000000000011</v>
      </c>
    </row>
    <row r="67" spans="1:40" x14ac:dyDescent="0.2">
      <c r="A67" s="154" t="s">
        <v>270</v>
      </c>
      <c r="B67" s="50" t="s">
        <v>132</v>
      </c>
      <c r="C67" s="50" t="s">
        <v>122</v>
      </c>
      <c r="D67" s="50">
        <v>12</v>
      </c>
      <c r="E67" s="136"/>
      <c r="F67" s="52"/>
      <c r="G67" s="66">
        <v>63</v>
      </c>
      <c r="H67" s="88">
        <f t="shared" si="0"/>
        <v>0</v>
      </c>
      <c r="I67" s="66">
        <f t="shared" si="1"/>
        <v>63</v>
      </c>
      <c r="J67" s="123">
        <v>76</v>
      </c>
      <c r="K67" s="88">
        <f t="shared" si="2"/>
        <v>0</v>
      </c>
      <c r="L67" s="124">
        <v>76</v>
      </c>
      <c r="M67" s="66">
        <v>180</v>
      </c>
      <c r="N67" s="88">
        <f t="shared" si="3"/>
        <v>0</v>
      </c>
      <c r="O67" s="66">
        <v>180</v>
      </c>
      <c r="P67" s="153">
        <v>0.92</v>
      </c>
      <c r="Q67" s="141">
        <v>12</v>
      </c>
      <c r="R67" s="141"/>
      <c r="S67" s="116">
        <v>0</v>
      </c>
      <c r="T67" s="66">
        <v>0</v>
      </c>
      <c r="U67" s="66">
        <v>0</v>
      </c>
      <c r="V67" s="66">
        <v>0</v>
      </c>
      <c r="W67" s="66">
        <v>0</v>
      </c>
      <c r="X67" s="66">
        <v>0</v>
      </c>
      <c r="Y67" s="66">
        <v>0</v>
      </c>
      <c r="Z67" s="116">
        <v>2</v>
      </c>
      <c r="AA67" s="66">
        <v>12</v>
      </c>
      <c r="AB67" s="66">
        <v>0</v>
      </c>
      <c r="AC67" s="66">
        <v>0</v>
      </c>
      <c r="AD67" s="66">
        <v>85</v>
      </c>
      <c r="AE67" s="66">
        <v>56</v>
      </c>
      <c r="AF67" s="66">
        <v>781</v>
      </c>
      <c r="AG67" s="66">
        <v>5</v>
      </c>
      <c r="AH67" s="66">
        <v>36</v>
      </c>
      <c r="AI67" s="116">
        <v>0</v>
      </c>
      <c r="AJ67" s="66">
        <v>0</v>
      </c>
      <c r="AK67" s="118">
        <v>0</v>
      </c>
      <c r="AL67" s="66">
        <v>1</v>
      </c>
      <c r="AM67" s="119">
        <v>1</v>
      </c>
      <c r="AN67" s="120">
        <f t="shared" si="4"/>
        <v>107.3</v>
      </c>
    </row>
    <row r="68" spans="1:40" x14ac:dyDescent="0.2">
      <c r="A68" s="154" t="s">
        <v>173</v>
      </c>
      <c r="B68" s="50" t="s">
        <v>132</v>
      </c>
      <c r="C68" s="50" t="s">
        <v>442</v>
      </c>
      <c r="D68" s="50">
        <v>10</v>
      </c>
      <c r="E68" s="136"/>
      <c r="F68" s="52"/>
      <c r="G68" s="66">
        <v>64</v>
      </c>
      <c r="H68" s="88">
        <f t="shared" si="0"/>
        <v>0</v>
      </c>
      <c r="I68" s="66">
        <f t="shared" si="1"/>
        <v>64</v>
      </c>
      <c r="J68" s="123">
        <v>61</v>
      </c>
      <c r="K68" s="88">
        <f t="shared" si="2"/>
        <v>0</v>
      </c>
      <c r="L68" s="124">
        <v>61</v>
      </c>
      <c r="M68" s="66">
        <v>36</v>
      </c>
      <c r="N68" s="88">
        <f t="shared" si="3"/>
        <v>0</v>
      </c>
      <c r="O68" s="66">
        <v>36</v>
      </c>
      <c r="P68" s="153">
        <v>0.91</v>
      </c>
      <c r="Q68" s="141">
        <v>14</v>
      </c>
      <c r="R68" s="141"/>
      <c r="S68" s="116">
        <v>0</v>
      </c>
      <c r="T68" s="66">
        <v>0</v>
      </c>
      <c r="U68" s="66">
        <v>0</v>
      </c>
      <c r="V68" s="66">
        <v>0</v>
      </c>
      <c r="W68" s="66">
        <v>0</v>
      </c>
      <c r="X68" s="66">
        <v>0</v>
      </c>
      <c r="Y68" s="66">
        <v>0</v>
      </c>
      <c r="Z68" s="116">
        <v>0</v>
      </c>
      <c r="AA68" s="66">
        <v>0</v>
      </c>
      <c r="AB68" s="66">
        <v>0</v>
      </c>
      <c r="AC68" s="66">
        <v>0</v>
      </c>
      <c r="AD68" s="66">
        <v>101</v>
      </c>
      <c r="AE68" s="66">
        <v>58</v>
      </c>
      <c r="AF68" s="66">
        <v>618</v>
      </c>
      <c r="AG68" s="66">
        <v>8</v>
      </c>
      <c r="AH68" s="66">
        <v>35</v>
      </c>
      <c r="AI68" s="116">
        <v>0</v>
      </c>
      <c r="AJ68" s="66">
        <v>0</v>
      </c>
      <c r="AK68" s="118">
        <v>2</v>
      </c>
      <c r="AL68" s="66">
        <v>1</v>
      </c>
      <c r="AM68" s="119">
        <v>0</v>
      </c>
      <c r="AN68" s="120">
        <f t="shared" si="4"/>
        <v>113.8</v>
      </c>
    </row>
    <row r="69" spans="1:40" x14ac:dyDescent="0.2">
      <c r="A69" s="154" t="s">
        <v>174</v>
      </c>
      <c r="B69" s="50" t="s">
        <v>160</v>
      </c>
      <c r="C69" s="50" t="s">
        <v>435</v>
      </c>
      <c r="D69" s="50">
        <v>4</v>
      </c>
      <c r="E69" s="136"/>
      <c r="F69" s="52"/>
      <c r="G69" s="66">
        <v>65</v>
      </c>
      <c r="H69" s="88">
        <f t="shared" ref="H69:H132" si="5">I69-G69</f>
        <v>0</v>
      </c>
      <c r="I69" s="66">
        <f t="shared" si="1"/>
        <v>65</v>
      </c>
      <c r="J69" s="123">
        <v>59</v>
      </c>
      <c r="K69" s="88">
        <f t="shared" si="2"/>
        <v>0</v>
      </c>
      <c r="L69" s="124">
        <v>59</v>
      </c>
      <c r="M69" s="66">
        <v>46</v>
      </c>
      <c r="N69" s="88">
        <f t="shared" si="3"/>
        <v>0</v>
      </c>
      <c r="O69" s="66">
        <v>46</v>
      </c>
      <c r="P69" s="153">
        <v>0.99</v>
      </c>
      <c r="Q69" s="141">
        <v>7</v>
      </c>
      <c r="R69" s="141"/>
      <c r="S69" s="116">
        <v>0</v>
      </c>
      <c r="T69" s="66">
        <v>0</v>
      </c>
      <c r="U69" s="66">
        <v>0</v>
      </c>
      <c r="V69" s="66">
        <v>0</v>
      </c>
      <c r="W69" s="66">
        <v>0</v>
      </c>
      <c r="X69" s="66">
        <v>0</v>
      </c>
      <c r="Y69" s="66">
        <v>0</v>
      </c>
      <c r="Z69" s="116">
        <v>0</v>
      </c>
      <c r="AA69" s="66">
        <v>0</v>
      </c>
      <c r="AB69" s="66">
        <v>0</v>
      </c>
      <c r="AC69" s="66">
        <v>0</v>
      </c>
      <c r="AD69" s="66">
        <v>38</v>
      </c>
      <c r="AE69" s="66">
        <v>17</v>
      </c>
      <c r="AF69" s="66">
        <v>191</v>
      </c>
      <c r="AG69" s="66">
        <v>1</v>
      </c>
      <c r="AH69" s="66">
        <v>13</v>
      </c>
      <c r="AI69" s="116">
        <v>0</v>
      </c>
      <c r="AJ69" s="66">
        <v>0</v>
      </c>
      <c r="AK69" s="118">
        <v>0</v>
      </c>
      <c r="AL69" s="66">
        <v>0</v>
      </c>
      <c r="AM69" s="119">
        <v>0</v>
      </c>
      <c r="AN69" s="120">
        <f t="shared" si="4"/>
        <v>25.1</v>
      </c>
    </row>
    <row r="70" spans="1:40" x14ac:dyDescent="0.2">
      <c r="A70" s="154" t="s">
        <v>185</v>
      </c>
      <c r="B70" s="50" t="s">
        <v>160</v>
      </c>
      <c r="C70" s="50" t="s">
        <v>15</v>
      </c>
      <c r="D70" s="50">
        <v>7</v>
      </c>
      <c r="E70" s="136"/>
      <c r="F70" s="52"/>
      <c r="G70" s="66">
        <v>66</v>
      </c>
      <c r="H70" s="88">
        <f t="shared" si="5"/>
        <v>0</v>
      </c>
      <c r="I70" s="66">
        <f t="shared" ref="I70:I133" si="6">G70</f>
        <v>66</v>
      </c>
      <c r="J70" s="123">
        <v>66</v>
      </c>
      <c r="K70" s="88">
        <f t="shared" ref="K70:K133" si="7">L70-J70</f>
        <v>0</v>
      </c>
      <c r="L70" s="124">
        <v>66</v>
      </c>
      <c r="M70" s="66">
        <v>58</v>
      </c>
      <c r="N70" s="88">
        <f t="shared" ref="N70:N133" si="8">O70-M70</f>
        <v>0</v>
      </c>
      <c r="O70" s="66">
        <v>58</v>
      </c>
      <c r="P70" s="153">
        <v>0.99</v>
      </c>
      <c r="Q70" s="141">
        <v>16</v>
      </c>
      <c r="R70" s="141"/>
      <c r="S70" s="116">
        <v>0</v>
      </c>
      <c r="T70" s="66">
        <v>0</v>
      </c>
      <c r="U70" s="66">
        <v>0</v>
      </c>
      <c r="V70" s="66">
        <v>0</v>
      </c>
      <c r="W70" s="66">
        <v>0</v>
      </c>
      <c r="X70" s="66">
        <v>0</v>
      </c>
      <c r="Y70" s="66">
        <v>0</v>
      </c>
      <c r="Z70" s="116">
        <v>0</v>
      </c>
      <c r="AA70" s="66">
        <v>0</v>
      </c>
      <c r="AB70" s="66">
        <v>0</v>
      </c>
      <c r="AC70" s="66">
        <v>0</v>
      </c>
      <c r="AD70" s="66">
        <v>96</v>
      </c>
      <c r="AE70" s="66">
        <v>57</v>
      </c>
      <c r="AF70" s="66">
        <v>520</v>
      </c>
      <c r="AG70" s="66">
        <v>10</v>
      </c>
      <c r="AH70" s="66">
        <v>32</v>
      </c>
      <c r="AI70" s="116">
        <v>0</v>
      </c>
      <c r="AJ70" s="66">
        <v>0</v>
      </c>
      <c r="AK70" s="118">
        <v>1</v>
      </c>
      <c r="AL70" s="66">
        <v>0</v>
      </c>
      <c r="AM70" s="119">
        <v>0</v>
      </c>
      <c r="AN70" s="120">
        <f t="shared" ref="AN70:AN133" si="9">IFERROR($S70*$S$2+$T70*$T$2+IF($U$2=0,0,$U70/$U$2)+$V70*$V$2+$W70*$W$2+$X70*$X$2+$Y70*$Y$2+$Z70*$Z$2+IF($AA$2=0,0,$AA70/$AA$2)+$AB$2*$AB70+$AC$2*$AC70+$AD$2*$AD70+$AE70*$AE$2+IF($AF$2=0,0,$AF70/$AF$2)+$AG70*$AG$2+$AH70*$AH$2+IF($AI$2=0,0,$AI70/$AI$2)+$AJ70*$AJ$2+$AK70*$AK$2+$AL70*$AL$2+$AM70*$AM$2,0)</f>
        <v>114</v>
      </c>
    </row>
    <row r="71" spans="1:40" x14ac:dyDescent="0.2">
      <c r="A71" s="154" t="s">
        <v>295</v>
      </c>
      <c r="B71" s="50" t="s">
        <v>132</v>
      </c>
      <c r="C71" s="50" t="s">
        <v>13</v>
      </c>
      <c r="D71" s="50">
        <v>11</v>
      </c>
      <c r="E71" s="136"/>
      <c r="F71" s="52"/>
      <c r="G71" s="66">
        <v>67</v>
      </c>
      <c r="H71" s="88">
        <f t="shared" si="5"/>
        <v>0</v>
      </c>
      <c r="I71" s="66">
        <f t="shared" si="6"/>
        <v>67</v>
      </c>
      <c r="J71" s="123">
        <v>57</v>
      </c>
      <c r="K71" s="88">
        <f t="shared" si="7"/>
        <v>0</v>
      </c>
      <c r="L71" s="124">
        <v>57</v>
      </c>
      <c r="M71" s="66">
        <v>118</v>
      </c>
      <c r="N71" s="88">
        <f t="shared" si="8"/>
        <v>0</v>
      </c>
      <c r="O71" s="66">
        <v>118</v>
      </c>
      <c r="P71" s="153">
        <v>0.92</v>
      </c>
      <c r="Q71" s="141">
        <v>9</v>
      </c>
      <c r="R71" s="141"/>
      <c r="S71" s="116">
        <v>0</v>
      </c>
      <c r="T71" s="66">
        <v>0</v>
      </c>
      <c r="U71" s="66">
        <v>0</v>
      </c>
      <c r="V71" s="66">
        <v>0</v>
      </c>
      <c r="W71" s="66">
        <v>0</v>
      </c>
      <c r="X71" s="66">
        <v>0</v>
      </c>
      <c r="Y71" s="66">
        <v>0</v>
      </c>
      <c r="Z71" s="116">
        <v>3</v>
      </c>
      <c r="AA71" s="66">
        <v>17</v>
      </c>
      <c r="AB71" s="66">
        <v>0</v>
      </c>
      <c r="AC71" s="66">
        <v>1</v>
      </c>
      <c r="AD71" s="66">
        <v>59</v>
      </c>
      <c r="AE71" s="66">
        <v>34</v>
      </c>
      <c r="AF71" s="66">
        <v>439</v>
      </c>
      <c r="AG71" s="66">
        <v>5</v>
      </c>
      <c r="AH71" s="66">
        <v>22</v>
      </c>
      <c r="AI71" s="116">
        <v>0</v>
      </c>
      <c r="AJ71" s="66">
        <v>0</v>
      </c>
      <c r="AK71" s="118">
        <v>0</v>
      </c>
      <c r="AL71" s="66">
        <v>0</v>
      </c>
      <c r="AM71" s="119">
        <v>0</v>
      </c>
      <c r="AN71" s="120">
        <f t="shared" si="9"/>
        <v>75.599999999999994</v>
      </c>
    </row>
    <row r="72" spans="1:40" x14ac:dyDescent="0.2">
      <c r="A72" s="154" t="s">
        <v>168</v>
      </c>
      <c r="B72" s="50" t="s">
        <v>132</v>
      </c>
      <c r="C72" s="50" t="s">
        <v>444</v>
      </c>
      <c r="D72" s="50">
        <v>9</v>
      </c>
      <c r="E72" s="136" t="s">
        <v>429</v>
      </c>
      <c r="F72" s="52"/>
      <c r="G72" s="66">
        <v>68</v>
      </c>
      <c r="H72" s="88">
        <f t="shared" si="5"/>
        <v>0</v>
      </c>
      <c r="I72" s="66">
        <f t="shared" si="6"/>
        <v>68</v>
      </c>
      <c r="J72" s="123">
        <v>51</v>
      </c>
      <c r="K72" s="88">
        <f t="shared" si="7"/>
        <v>0</v>
      </c>
      <c r="L72" s="124">
        <v>51</v>
      </c>
      <c r="M72" s="66">
        <v>30</v>
      </c>
      <c r="N72" s="88">
        <f t="shared" si="8"/>
        <v>0</v>
      </c>
      <c r="O72" s="66">
        <v>30</v>
      </c>
      <c r="P72" s="153">
        <v>0.95</v>
      </c>
      <c r="Q72" s="141">
        <v>16</v>
      </c>
      <c r="R72" s="141"/>
      <c r="S72" s="116">
        <v>0</v>
      </c>
      <c r="T72" s="66">
        <v>0</v>
      </c>
      <c r="U72" s="66">
        <v>0</v>
      </c>
      <c r="V72" s="66">
        <v>0</v>
      </c>
      <c r="W72" s="66">
        <v>0</v>
      </c>
      <c r="X72" s="66">
        <v>0</v>
      </c>
      <c r="Y72" s="66">
        <v>0</v>
      </c>
      <c r="Z72" s="116">
        <v>0</v>
      </c>
      <c r="AA72" s="66">
        <v>0</v>
      </c>
      <c r="AB72" s="66">
        <v>0</v>
      </c>
      <c r="AC72" s="66">
        <v>0</v>
      </c>
      <c r="AD72" s="66">
        <v>120</v>
      </c>
      <c r="AE72" s="66">
        <v>57</v>
      </c>
      <c r="AF72" s="66">
        <v>789</v>
      </c>
      <c r="AG72" s="66">
        <v>9</v>
      </c>
      <c r="AH72" s="66">
        <v>44</v>
      </c>
      <c r="AI72" s="116">
        <v>0</v>
      </c>
      <c r="AJ72" s="66">
        <v>0</v>
      </c>
      <c r="AK72" s="118">
        <v>3</v>
      </c>
      <c r="AL72" s="66">
        <v>0</v>
      </c>
      <c r="AM72" s="119">
        <v>0</v>
      </c>
      <c r="AN72" s="120">
        <f t="shared" si="9"/>
        <v>138.9</v>
      </c>
    </row>
    <row r="73" spans="1:40" x14ac:dyDescent="0.2">
      <c r="A73" s="154" t="s">
        <v>288</v>
      </c>
      <c r="B73" s="50" t="s">
        <v>132</v>
      </c>
      <c r="C73" s="50" t="s">
        <v>12</v>
      </c>
      <c r="D73" s="50">
        <v>11</v>
      </c>
      <c r="E73" s="136"/>
      <c r="F73" s="52"/>
      <c r="G73" s="66">
        <v>69</v>
      </c>
      <c r="H73" s="88">
        <f t="shared" si="5"/>
        <v>0</v>
      </c>
      <c r="I73" s="66">
        <f t="shared" si="6"/>
        <v>69</v>
      </c>
      <c r="J73" s="123">
        <v>77</v>
      </c>
      <c r="K73" s="88">
        <f t="shared" si="7"/>
        <v>0</v>
      </c>
      <c r="L73" s="124">
        <v>77</v>
      </c>
      <c r="M73" s="66">
        <v>137</v>
      </c>
      <c r="N73" s="88">
        <f t="shared" si="8"/>
        <v>0</v>
      </c>
      <c r="O73" s="66">
        <v>137</v>
      </c>
      <c r="P73" s="153">
        <v>0.86</v>
      </c>
      <c r="Q73" s="141">
        <v>16</v>
      </c>
      <c r="R73" s="141"/>
      <c r="S73" s="116">
        <v>0</v>
      </c>
      <c r="T73" s="66">
        <v>0</v>
      </c>
      <c r="U73" s="66">
        <v>0</v>
      </c>
      <c r="V73" s="66">
        <v>0</v>
      </c>
      <c r="W73" s="66">
        <v>0</v>
      </c>
      <c r="X73" s="66">
        <v>0</v>
      </c>
      <c r="Y73" s="66">
        <v>0</v>
      </c>
      <c r="Z73" s="116">
        <v>3</v>
      </c>
      <c r="AA73" s="66">
        <v>9</v>
      </c>
      <c r="AB73" s="66">
        <v>0</v>
      </c>
      <c r="AC73" s="66">
        <v>0</v>
      </c>
      <c r="AD73" s="66">
        <v>114</v>
      </c>
      <c r="AE73" s="66">
        <v>63</v>
      </c>
      <c r="AF73" s="66">
        <v>941</v>
      </c>
      <c r="AG73" s="66">
        <v>7</v>
      </c>
      <c r="AH73" s="66">
        <v>36</v>
      </c>
      <c r="AI73" s="116">
        <v>0</v>
      </c>
      <c r="AJ73" s="66">
        <v>0</v>
      </c>
      <c r="AK73" s="118">
        <v>0</v>
      </c>
      <c r="AL73" s="66">
        <v>0</v>
      </c>
      <c r="AM73" s="119">
        <v>0</v>
      </c>
      <c r="AN73" s="120">
        <f t="shared" si="9"/>
        <v>137</v>
      </c>
    </row>
    <row r="74" spans="1:40" x14ac:dyDescent="0.2">
      <c r="A74" s="154" t="s">
        <v>228</v>
      </c>
      <c r="B74" s="50" t="s">
        <v>158</v>
      </c>
      <c r="C74" s="50" t="s">
        <v>433</v>
      </c>
      <c r="D74" s="50">
        <v>6</v>
      </c>
      <c r="E74" s="136"/>
      <c r="F74" s="52"/>
      <c r="G74" s="66">
        <v>70</v>
      </c>
      <c r="H74" s="88">
        <f t="shared" si="5"/>
        <v>0</v>
      </c>
      <c r="I74" s="66">
        <f t="shared" si="6"/>
        <v>70</v>
      </c>
      <c r="J74" s="123">
        <v>90</v>
      </c>
      <c r="K74" s="88">
        <f t="shared" si="7"/>
        <v>0</v>
      </c>
      <c r="L74" s="124">
        <v>90</v>
      </c>
      <c r="M74" s="66">
        <v>107</v>
      </c>
      <c r="N74" s="88">
        <f t="shared" si="8"/>
        <v>0</v>
      </c>
      <c r="O74" s="66">
        <v>107</v>
      </c>
      <c r="P74" s="153">
        <v>0.94</v>
      </c>
      <c r="Q74" s="141">
        <v>16</v>
      </c>
      <c r="R74" s="141"/>
      <c r="S74" s="116">
        <v>371</v>
      </c>
      <c r="T74" s="66">
        <v>194</v>
      </c>
      <c r="U74" s="66">
        <v>4446</v>
      </c>
      <c r="V74" s="66">
        <v>29</v>
      </c>
      <c r="W74" s="66">
        <v>10</v>
      </c>
      <c r="X74" s="66">
        <v>47</v>
      </c>
      <c r="Y74" s="66">
        <v>209</v>
      </c>
      <c r="Z74" s="116">
        <v>29</v>
      </c>
      <c r="AA74" s="66">
        <v>98</v>
      </c>
      <c r="AB74" s="66">
        <v>0</v>
      </c>
      <c r="AC74" s="66">
        <v>9</v>
      </c>
      <c r="AD74" s="66">
        <v>0</v>
      </c>
      <c r="AE74" s="66">
        <v>0</v>
      </c>
      <c r="AF74" s="66">
        <v>0</v>
      </c>
      <c r="AG74" s="66">
        <v>0</v>
      </c>
      <c r="AH74" s="66">
        <v>0</v>
      </c>
      <c r="AI74" s="116">
        <v>0</v>
      </c>
      <c r="AJ74" s="66">
        <v>0</v>
      </c>
      <c r="AK74" s="118">
        <v>2</v>
      </c>
      <c r="AL74" s="66">
        <v>11</v>
      </c>
      <c r="AM74" s="119">
        <v>7</v>
      </c>
      <c r="AN74" s="120">
        <f t="shared" si="9"/>
        <v>283.64000000000004</v>
      </c>
    </row>
    <row r="75" spans="1:40" x14ac:dyDescent="0.2">
      <c r="A75" s="154" t="s">
        <v>210</v>
      </c>
      <c r="B75" s="50" t="s">
        <v>158</v>
      </c>
      <c r="C75" s="50" t="s">
        <v>446</v>
      </c>
      <c r="D75" s="50">
        <v>10</v>
      </c>
      <c r="E75" s="136"/>
      <c r="F75" s="52"/>
      <c r="G75" s="66">
        <v>71</v>
      </c>
      <c r="H75" s="88">
        <f t="shared" si="5"/>
        <v>0</v>
      </c>
      <c r="I75" s="66">
        <f t="shared" si="6"/>
        <v>71</v>
      </c>
      <c r="J75" s="123">
        <v>84</v>
      </c>
      <c r="K75" s="88">
        <f t="shared" si="7"/>
        <v>0</v>
      </c>
      <c r="L75" s="124">
        <v>84</v>
      </c>
      <c r="M75" s="66">
        <v>77</v>
      </c>
      <c r="N75" s="88">
        <f t="shared" si="8"/>
        <v>0</v>
      </c>
      <c r="O75" s="66">
        <v>77</v>
      </c>
      <c r="P75" s="153">
        <v>0.96</v>
      </c>
      <c r="Q75" s="141">
        <v>16</v>
      </c>
      <c r="R75" s="141"/>
      <c r="S75" s="116">
        <v>347</v>
      </c>
      <c r="T75" s="66">
        <v>193</v>
      </c>
      <c r="U75" s="66">
        <v>4093</v>
      </c>
      <c r="V75" s="66">
        <v>27</v>
      </c>
      <c r="W75" s="66">
        <v>13</v>
      </c>
      <c r="X75" s="66">
        <v>41</v>
      </c>
      <c r="Y75" s="66">
        <v>191</v>
      </c>
      <c r="Z75" s="116">
        <v>49</v>
      </c>
      <c r="AA75" s="66">
        <v>179</v>
      </c>
      <c r="AB75" s="66">
        <v>4</v>
      </c>
      <c r="AC75" s="66">
        <v>17</v>
      </c>
      <c r="AD75" s="66">
        <v>0</v>
      </c>
      <c r="AE75" s="66">
        <v>0</v>
      </c>
      <c r="AF75" s="66">
        <v>0</v>
      </c>
      <c r="AG75" s="66">
        <v>0</v>
      </c>
      <c r="AH75" s="66">
        <v>0</v>
      </c>
      <c r="AI75" s="116">
        <v>0</v>
      </c>
      <c r="AJ75" s="66">
        <v>0</v>
      </c>
      <c r="AK75" s="118">
        <v>0</v>
      </c>
      <c r="AL75" s="66">
        <v>13</v>
      </c>
      <c r="AM75" s="119">
        <v>5</v>
      </c>
      <c r="AN75" s="120">
        <f t="shared" si="9"/>
        <v>290.62</v>
      </c>
    </row>
    <row r="76" spans="1:40" x14ac:dyDescent="0.2">
      <c r="A76" s="154" t="s">
        <v>247</v>
      </c>
      <c r="B76" s="50" t="s">
        <v>158</v>
      </c>
      <c r="C76" s="50" t="s">
        <v>444</v>
      </c>
      <c r="D76" s="50">
        <v>9</v>
      </c>
      <c r="E76" s="136" t="s">
        <v>439</v>
      </c>
      <c r="F76" s="52"/>
      <c r="G76" s="66">
        <v>72</v>
      </c>
      <c r="H76" s="88">
        <f t="shared" si="5"/>
        <v>0</v>
      </c>
      <c r="I76" s="66">
        <f t="shared" si="6"/>
        <v>72</v>
      </c>
      <c r="J76" s="123">
        <v>81</v>
      </c>
      <c r="K76" s="88">
        <f t="shared" si="7"/>
        <v>0</v>
      </c>
      <c r="L76" s="124">
        <v>81</v>
      </c>
      <c r="M76" s="66">
        <v>136</v>
      </c>
      <c r="N76" s="88">
        <f t="shared" si="8"/>
        <v>0</v>
      </c>
      <c r="O76" s="66">
        <v>136</v>
      </c>
      <c r="P76" s="153">
        <v>0.98</v>
      </c>
      <c r="Q76" s="141">
        <v>13</v>
      </c>
      <c r="R76" s="141"/>
      <c r="S76" s="116">
        <v>265</v>
      </c>
      <c r="T76" s="66">
        <v>175</v>
      </c>
      <c r="U76" s="66">
        <v>3296</v>
      </c>
      <c r="V76" s="66">
        <v>33</v>
      </c>
      <c r="W76" s="66">
        <v>7</v>
      </c>
      <c r="X76" s="66">
        <v>28</v>
      </c>
      <c r="Y76" s="66">
        <v>160</v>
      </c>
      <c r="Z76" s="116">
        <v>64</v>
      </c>
      <c r="AA76" s="66">
        <v>299</v>
      </c>
      <c r="AB76" s="66">
        <v>0</v>
      </c>
      <c r="AC76" s="66">
        <v>26</v>
      </c>
      <c r="AD76" s="66">
        <v>0</v>
      </c>
      <c r="AE76" s="66">
        <v>0</v>
      </c>
      <c r="AF76" s="66">
        <v>0</v>
      </c>
      <c r="AG76" s="66">
        <v>0</v>
      </c>
      <c r="AH76" s="66">
        <v>0</v>
      </c>
      <c r="AI76" s="116">
        <v>0</v>
      </c>
      <c r="AJ76" s="66">
        <v>0</v>
      </c>
      <c r="AK76" s="118">
        <v>4</v>
      </c>
      <c r="AL76" s="66">
        <v>9</v>
      </c>
      <c r="AM76" s="119">
        <v>3</v>
      </c>
      <c r="AN76" s="120">
        <f t="shared" si="9"/>
        <v>288.74</v>
      </c>
    </row>
    <row r="77" spans="1:40" x14ac:dyDescent="0.2">
      <c r="A77" s="154" t="s">
        <v>179</v>
      </c>
      <c r="B77" s="50" t="s">
        <v>132</v>
      </c>
      <c r="C77" s="50" t="s">
        <v>452</v>
      </c>
      <c r="D77" s="50">
        <v>10</v>
      </c>
      <c r="E77" s="136"/>
      <c r="F77" s="52"/>
      <c r="G77" s="66">
        <v>73</v>
      </c>
      <c r="H77" s="88">
        <f t="shared" si="5"/>
        <v>0</v>
      </c>
      <c r="I77" s="66">
        <f t="shared" si="6"/>
        <v>73</v>
      </c>
      <c r="J77" s="123">
        <v>70</v>
      </c>
      <c r="K77" s="88">
        <f t="shared" si="7"/>
        <v>0</v>
      </c>
      <c r="L77" s="124">
        <v>70</v>
      </c>
      <c r="M77" s="66">
        <v>53</v>
      </c>
      <c r="N77" s="88">
        <f t="shared" si="8"/>
        <v>0</v>
      </c>
      <c r="O77" s="66">
        <v>53</v>
      </c>
      <c r="P77" s="153">
        <v>0.86</v>
      </c>
      <c r="Q77" s="141">
        <v>12</v>
      </c>
      <c r="R77" s="141"/>
      <c r="S77" s="116">
        <v>0</v>
      </c>
      <c r="T77" s="66">
        <v>0</v>
      </c>
      <c r="U77" s="66">
        <v>0</v>
      </c>
      <c r="V77" s="66">
        <v>0</v>
      </c>
      <c r="W77" s="66">
        <v>0</v>
      </c>
      <c r="X77" s="66">
        <v>0</v>
      </c>
      <c r="Y77" s="66">
        <v>0</v>
      </c>
      <c r="Z77" s="116">
        <v>0</v>
      </c>
      <c r="AA77" s="66">
        <v>0</v>
      </c>
      <c r="AB77" s="66">
        <v>0</v>
      </c>
      <c r="AC77" s="66">
        <v>0</v>
      </c>
      <c r="AD77" s="66">
        <v>92</v>
      </c>
      <c r="AE77" s="66">
        <v>47</v>
      </c>
      <c r="AF77" s="66">
        <v>555</v>
      </c>
      <c r="AG77" s="66">
        <v>2</v>
      </c>
      <c r="AH77" s="66">
        <v>30</v>
      </c>
      <c r="AI77" s="116">
        <v>-2</v>
      </c>
      <c r="AJ77" s="66">
        <v>0</v>
      </c>
      <c r="AK77" s="118">
        <v>0</v>
      </c>
      <c r="AL77" s="66">
        <v>0</v>
      </c>
      <c r="AM77" s="119">
        <v>0</v>
      </c>
      <c r="AN77" s="120">
        <f t="shared" si="9"/>
        <v>67.5</v>
      </c>
    </row>
    <row r="78" spans="1:40" x14ac:dyDescent="0.2">
      <c r="A78" s="154" t="s">
        <v>291</v>
      </c>
      <c r="B78" s="50" t="s">
        <v>132</v>
      </c>
      <c r="C78" s="50" t="s">
        <v>435</v>
      </c>
      <c r="D78" s="50">
        <v>4</v>
      </c>
      <c r="E78" s="136"/>
      <c r="F78" s="52"/>
      <c r="G78" s="66">
        <v>74</v>
      </c>
      <c r="H78" s="88">
        <f t="shared" si="5"/>
        <v>0</v>
      </c>
      <c r="I78" s="66">
        <f t="shared" si="6"/>
        <v>74</v>
      </c>
      <c r="J78" s="123">
        <v>78</v>
      </c>
      <c r="K78" s="88">
        <f t="shared" si="7"/>
        <v>0</v>
      </c>
      <c r="L78" s="124">
        <v>78</v>
      </c>
      <c r="M78" s="66">
        <v>187</v>
      </c>
      <c r="N78" s="88">
        <f t="shared" si="8"/>
        <v>0</v>
      </c>
      <c r="O78" s="66">
        <v>187</v>
      </c>
      <c r="P78" s="153">
        <v>0.9</v>
      </c>
      <c r="Q78" s="141">
        <v>16</v>
      </c>
      <c r="R78" s="141"/>
      <c r="S78" s="116">
        <v>0</v>
      </c>
      <c r="T78" s="66">
        <v>0</v>
      </c>
      <c r="U78" s="66">
        <v>0</v>
      </c>
      <c r="V78" s="66">
        <v>0</v>
      </c>
      <c r="W78" s="66">
        <v>0</v>
      </c>
      <c r="X78" s="66">
        <v>0</v>
      </c>
      <c r="Y78" s="66">
        <v>0</v>
      </c>
      <c r="Z78" s="116">
        <v>0</v>
      </c>
      <c r="AA78" s="66">
        <v>0</v>
      </c>
      <c r="AB78" s="66">
        <v>0</v>
      </c>
      <c r="AC78" s="66">
        <v>0</v>
      </c>
      <c r="AD78" s="66">
        <v>111</v>
      </c>
      <c r="AE78" s="66">
        <v>63</v>
      </c>
      <c r="AF78" s="66">
        <v>840</v>
      </c>
      <c r="AG78" s="66">
        <v>8</v>
      </c>
      <c r="AH78" s="66">
        <v>40</v>
      </c>
      <c r="AI78" s="116">
        <v>0</v>
      </c>
      <c r="AJ78" s="66">
        <v>0</v>
      </c>
      <c r="AK78" s="118">
        <v>0</v>
      </c>
      <c r="AL78" s="66">
        <v>0</v>
      </c>
      <c r="AM78" s="119">
        <v>0</v>
      </c>
      <c r="AN78" s="120">
        <f t="shared" si="9"/>
        <v>132</v>
      </c>
    </row>
    <row r="79" spans="1:40" x14ac:dyDescent="0.2">
      <c r="A79" s="154" t="s">
        <v>303</v>
      </c>
      <c r="B79" s="50" t="s">
        <v>132</v>
      </c>
      <c r="C79" s="50" t="s">
        <v>122</v>
      </c>
      <c r="D79" s="50">
        <v>12</v>
      </c>
      <c r="E79" s="136"/>
      <c r="F79" s="52"/>
      <c r="G79" s="66">
        <v>75</v>
      </c>
      <c r="H79" s="88">
        <f t="shared" si="5"/>
        <v>0</v>
      </c>
      <c r="I79" s="66">
        <f t="shared" si="6"/>
        <v>75</v>
      </c>
      <c r="J79" s="123">
        <v>82</v>
      </c>
      <c r="K79" s="88">
        <f t="shared" si="7"/>
        <v>0</v>
      </c>
      <c r="L79" s="124">
        <v>82</v>
      </c>
      <c r="M79" s="66">
        <v>156</v>
      </c>
      <c r="N79" s="88">
        <f t="shared" si="8"/>
        <v>0</v>
      </c>
      <c r="O79" s="66">
        <v>156</v>
      </c>
      <c r="P79" s="153">
        <v>0.87</v>
      </c>
      <c r="Q79" s="141">
        <v>15</v>
      </c>
      <c r="R79" s="141"/>
      <c r="S79" s="116">
        <v>0</v>
      </c>
      <c r="T79" s="66">
        <v>1</v>
      </c>
      <c r="U79" s="66">
        <v>0</v>
      </c>
      <c r="V79" s="66">
        <v>0</v>
      </c>
      <c r="W79" s="66">
        <v>0</v>
      </c>
      <c r="X79" s="66">
        <v>0</v>
      </c>
      <c r="Y79" s="66">
        <v>0</v>
      </c>
      <c r="Z79" s="116">
        <v>0</v>
      </c>
      <c r="AA79" s="66">
        <v>0</v>
      </c>
      <c r="AB79" s="66">
        <v>0</v>
      </c>
      <c r="AC79" s="66">
        <v>0</v>
      </c>
      <c r="AD79" s="66">
        <v>94</v>
      </c>
      <c r="AE79" s="66">
        <v>62</v>
      </c>
      <c r="AF79" s="66">
        <v>869</v>
      </c>
      <c r="AG79" s="66">
        <v>5</v>
      </c>
      <c r="AH79" s="66">
        <v>42</v>
      </c>
      <c r="AI79" s="116">
        <v>0</v>
      </c>
      <c r="AJ79" s="66">
        <v>0</v>
      </c>
      <c r="AK79" s="118">
        <v>0</v>
      </c>
      <c r="AL79" s="66">
        <v>1</v>
      </c>
      <c r="AM79" s="119">
        <v>1</v>
      </c>
      <c r="AN79" s="120">
        <f t="shared" si="9"/>
        <v>114.9</v>
      </c>
    </row>
    <row r="80" spans="1:40" x14ac:dyDescent="0.2">
      <c r="A80" s="154" t="s">
        <v>356</v>
      </c>
      <c r="B80" s="50" t="s">
        <v>132</v>
      </c>
      <c r="C80" s="50" t="s">
        <v>11</v>
      </c>
      <c r="D80" s="50">
        <v>11</v>
      </c>
      <c r="E80" s="136"/>
      <c r="F80" s="52"/>
      <c r="G80" s="66">
        <v>76</v>
      </c>
      <c r="H80" s="88">
        <f t="shared" si="5"/>
        <v>0</v>
      </c>
      <c r="I80" s="66">
        <f t="shared" si="6"/>
        <v>76</v>
      </c>
      <c r="J80" s="123">
        <v>72</v>
      </c>
      <c r="K80" s="88">
        <f t="shared" si="7"/>
        <v>0</v>
      </c>
      <c r="L80" s="124">
        <v>72</v>
      </c>
      <c r="M80" s="66">
        <v>236</v>
      </c>
      <c r="N80" s="88">
        <f t="shared" si="8"/>
        <v>0</v>
      </c>
      <c r="O80" s="66">
        <v>236</v>
      </c>
      <c r="P80" s="153">
        <v>0.85</v>
      </c>
      <c r="Q80" s="141">
        <v>16</v>
      </c>
      <c r="R80" s="141"/>
      <c r="S80" s="116">
        <v>0</v>
      </c>
      <c r="T80" s="66">
        <v>0</v>
      </c>
      <c r="U80" s="66">
        <v>0</v>
      </c>
      <c r="V80" s="66">
        <v>0</v>
      </c>
      <c r="W80" s="66">
        <v>0</v>
      </c>
      <c r="X80" s="66">
        <v>0</v>
      </c>
      <c r="Y80" s="66">
        <v>0</v>
      </c>
      <c r="Z80" s="116">
        <v>4</v>
      </c>
      <c r="AA80" s="66">
        <v>44</v>
      </c>
      <c r="AB80" s="66">
        <v>0</v>
      </c>
      <c r="AC80" s="66">
        <v>3</v>
      </c>
      <c r="AD80" s="66">
        <v>105</v>
      </c>
      <c r="AE80" s="66">
        <v>56</v>
      </c>
      <c r="AF80" s="66">
        <v>962</v>
      </c>
      <c r="AG80" s="66">
        <v>2</v>
      </c>
      <c r="AH80" s="66">
        <v>46</v>
      </c>
      <c r="AI80" s="116">
        <v>0</v>
      </c>
      <c r="AJ80" s="66">
        <v>0</v>
      </c>
      <c r="AK80" s="118">
        <v>0</v>
      </c>
      <c r="AL80" s="66">
        <v>0</v>
      </c>
      <c r="AM80" s="119">
        <v>0</v>
      </c>
      <c r="AN80" s="120">
        <f t="shared" si="9"/>
        <v>112.60000000000001</v>
      </c>
    </row>
    <row r="81" spans="1:40" x14ac:dyDescent="0.2">
      <c r="A81" s="154" t="s">
        <v>472</v>
      </c>
      <c r="B81" s="50" t="s">
        <v>129</v>
      </c>
      <c r="C81" s="50" t="s">
        <v>433</v>
      </c>
      <c r="D81" s="50">
        <v>6</v>
      </c>
      <c r="E81" s="136"/>
      <c r="F81" s="52"/>
      <c r="G81" s="66">
        <v>77</v>
      </c>
      <c r="H81" s="88">
        <f t="shared" si="5"/>
        <v>0</v>
      </c>
      <c r="I81" s="66">
        <f t="shared" si="6"/>
        <v>77</v>
      </c>
      <c r="J81" s="123">
        <v>71</v>
      </c>
      <c r="K81" s="88">
        <f t="shared" si="7"/>
        <v>0</v>
      </c>
      <c r="L81" s="124">
        <v>71</v>
      </c>
      <c r="M81" s="66">
        <v>300</v>
      </c>
      <c r="N81" s="88">
        <f t="shared" si="8"/>
        <v>0</v>
      </c>
      <c r="O81" s="66">
        <v>300</v>
      </c>
      <c r="P81" s="153">
        <v>0.7</v>
      </c>
      <c r="Q81" s="141" t="s">
        <v>101</v>
      </c>
      <c r="R81" s="141"/>
      <c r="S81" s="116" t="s">
        <v>101</v>
      </c>
      <c r="T81" s="66" t="s">
        <v>101</v>
      </c>
      <c r="U81" s="66" t="s">
        <v>101</v>
      </c>
      <c r="V81" s="66" t="s">
        <v>101</v>
      </c>
      <c r="W81" s="66" t="s">
        <v>101</v>
      </c>
      <c r="X81" s="66" t="s">
        <v>101</v>
      </c>
      <c r="Y81" s="66" t="s">
        <v>101</v>
      </c>
      <c r="Z81" s="116" t="s">
        <v>101</v>
      </c>
      <c r="AA81" s="66" t="s">
        <v>101</v>
      </c>
      <c r="AB81" s="66" t="s">
        <v>101</v>
      </c>
      <c r="AC81" s="66" t="s">
        <v>101</v>
      </c>
      <c r="AD81" s="66" t="s">
        <v>101</v>
      </c>
      <c r="AE81" s="66" t="s">
        <v>101</v>
      </c>
      <c r="AF81" s="66" t="s">
        <v>101</v>
      </c>
      <c r="AG81" s="66" t="s">
        <v>101</v>
      </c>
      <c r="AH81" s="66" t="s">
        <v>101</v>
      </c>
      <c r="AI81" s="116" t="s">
        <v>101</v>
      </c>
      <c r="AJ81" s="66" t="s">
        <v>101</v>
      </c>
      <c r="AK81" s="118" t="s">
        <v>101</v>
      </c>
      <c r="AL81" s="66" t="s">
        <v>101</v>
      </c>
      <c r="AM81" s="119" t="s">
        <v>101</v>
      </c>
      <c r="AN81" s="120">
        <f t="shared" si="9"/>
        <v>0</v>
      </c>
    </row>
    <row r="82" spans="1:40" x14ac:dyDescent="0.2">
      <c r="A82" s="154" t="s">
        <v>473</v>
      </c>
      <c r="B82" s="50" t="s">
        <v>129</v>
      </c>
      <c r="C82" s="50" t="s">
        <v>431</v>
      </c>
      <c r="D82" s="50">
        <v>7</v>
      </c>
      <c r="E82" s="136" t="s">
        <v>439</v>
      </c>
      <c r="F82" s="52"/>
      <c r="G82" s="66">
        <v>78</v>
      </c>
      <c r="H82" s="88">
        <f t="shared" si="5"/>
        <v>0</v>
      </c>
      <c r="I82" s="66">
        <f t="shared" si="6"/>
        <v>78</v>
      </c>
      <c r="J82" s="123">
        <v>75</v>
      </c>
      <c r="K82" s="88">
        <f t="shared" si="7"/>
        <v>0</v>
      </c>
      <c r="L82" s="124">
        <v>75</v>
      </c>
      <c r="M82" s="66">
        <v>300</v>
      </c>
      <c r="N82" s="88">
        <f t="shared" si="8"/>
        <v>0</v>
      </c>
      <c r="O82" s="66">
        <v>300</v>
      </c>
      <c r="P82" s="153">
        <v>0.9</v>
      </c>
      <c r="Q82" s="141" t="s">
        <v>101</v>
      </c>
      <c r="R82" s="141"/>
      <c r="S82" s="116" t="s">
        <v>101</v>
      </c>
      <c r="T82" s="66" t="s">
        <v>101</v>
      </c>
      <c r="U82" s="66" t="s">
        <v>101</v>
      </c>
      <c r="V82" s="66" t="s">
        <v>101</v>
      </c>
      <c r="W82" s="66" t="s">
        <v>101</v>
      </c>
      <c r="X82" s="66" t="s">
        <v>101</v>
      </c>
      <c r="Y82" s="66" t="s">
        <v>101</v>
      </c>
      <c r="Z82" s="116" t="s">
        <v>101</v>
      </c>
      <c r="AA82" s="66" t="s">
        <v>101</v>
      </c>
      <c r="AB82" s="66" t="s">
        <v>101</v>
      </c>
      <c r="AC82" s="66" t="s">
        <v>101</v>
      </c>
      <c r="AD82" s="66" t="s">
        <v>101</v>
      </c>
      <c r="AE82" s="66" t="s">
        <v>101</v>
      </c>
      <c r="AF82" s="66" t="s">
        <v>101</v>
      </c>
      <c r="AG82" s="66" t="s">
        <v>101</v>
      </c>
      <c r="AH82" s="66" t="s">
        <v>101</v>
      </c>
      <c r="AI82" s="116" t="s">
        <v>101</v>
      </c>
      <c r="AJ82" s="66" t="s">
        <v>101</v>
      </c>
      <c r="AK82" s="118" t="s">
        <v>101</v>
      </c>
      <c r="AL82" s="66" t="s">
        <v>101</v>
      </c>
      <c r="AM82" s="119" t="s">
        <v>101</v>
      </c>
      <c r="AN82" s="120">
        <f t="shared" si="9"/>
        <v>0</v>
      </c>
    </row>
    <row r="83" spans="1:40" x14ac:dyDescent="0.2">
      <c r="A83" s="154" t="s">
        <v>214</v>
      </c>
      <c r="B83" s="50" t="s">
        <v>132</v>
      </c>
      <c r="C83" s="50" t="s">
        <v>11</v>
      </c>
      <c r="D83" s="50">
        <v>11</v>
      </c>
      <c r="E83" s="136"/>
      <c r="F83" s="52"/>
      <c r="G83" s="66">
        <v>79</v>
      </c>
      <c r="H83" s="88">
        <f t="shared" si="5"/>
        <v>0</v>
      </c>
      <c r="I83" s="66">
        <f t="shared" si="6"/>
        <v>79</v>
      </c>
      <c r="J83" s="123">
        <v>80</v>
      </c>
      <c r="K83" s="88">
        <f t="shared" si="7"/>
        <v>0</v>
      </c>
      <c r="L83" s="124">
        <v>80</v>
      </c>
      <c r="M83" s="66">
        <v>64</v>
      </c>
      <c r="N83" s="88">
        <f t="shared" si="8"/>
        <v>0</v>
      </c>
      <c r="O83" s="66">
        <v>64</v>
      </c>
      <c r="P83" s="153">
        <v>0.85</v>
      </c>
      <c r="Q83" s="141">
        <v>8</v>
      </c>
      <c r="R83" s="141"/>
      <c r="S83" s="116">
        <v>0</v>
      </c>
      <c r="T83" s="66">
        <v>0</v>
      </c>
      <c r="U83" s="66">
        <v>0</v>
      </c>
      <c r="V83" s="66">
        <v>0</v>
      </c>
      <c r="W83" s="66">
        <v>0</v>
      </c>
      <c r="X83" s="66">
        <v>0</v>
      </c>
      <c r="Y83" s="66">
        <v>0</v>
      </c>
      <c r="Z83" s="116">
        <v>0</v>
      </c>
      <c r="AA83" s="66">
        <v>0</v>
      </c>
      <c r="AB83" s="66">
        <v>0</v>
      </c>
      <c r="AC83" s="66">
        <v>0</v>
      </c>
      <c r="AD83" s="66">
        <v>67</v>
      </c>
      <c r="AE83" s="66">
        <v>40</v>
      </c>
      <c r="AF83" s="66">
        <v>500</v>
      </c>
      <c r="AG83" s="66">
        <v>0</v>
      </c>
      <c r="AH83" s="66">
        <v>25</v>
      </c>
      <c r="AI83" s="116">
        <v>0</v>
      </c>
      <c r="AJ83" s="66">
        <v>0</v>
      </c>
      <c r="AK83" s="118">
        <v>0</v>
      </c>
      <c r="AL83" s="66">
        <v>0</v>
      </c>
      <c r="AM83" s="119">
        <v>0</v>
      </c>
      <c r="AN83" s="120">
        <f t="shared" si="9"/>
        <v>50</v>
      </c>
    </row>
    <row r="84" spans="1:40" x14ac:dyDescent="0.2">
      <c r="A84" s="154" t="s">
        <v>163</v>
      </c>
      <c r="B84" s="50" t="s">
        <v>129</v>
      </c>
      <c r="C84" s="50" t="s">
        <v>441</v>
      </c>
      <c r="D84" s="50">
        <v>7</v>
      </c>
      <c r="E84" s="136"/>
      <c r="F84" s="52"/>
      <c r="G84" s="66">
        <v>80</v>
      </c>
      <c r="H84" s="88">
        <f t="shared" si="5"/>
        <v>0</v>
      </c>
      <c r="I84" s="66">
        <f t="shared" si="6"/>
        <v>80</v>
      </c>
      <c r="J84" s="123">
        <v>55</v>
      </c>
      <c r="K84" s="88">
        <f t="shared" si="7"/>
        <v>0</v>
      </c>
      <c r="L84" s="124">
        <v>55</v>
      </c>
      <c r="M84" s="66">
        <v>44</v>
      </c>
      <c r="N84" s="88">
        <f t="shared" si="8"/>
        <v>0</v>
      </c>
      <c r="O84" s="66">
        <v>44</v>
      </c>
      <c r="P84" s="153">
        <v>0.91</v>
      </c>
      <c r="Q84" s="141">
        <v>15</v>
      </c>
      <c r="R84" s="141"/>
      <c r="S84" s="116">
        <v>0</v>
      </c>
      <c r="T84" s="66">
        <v>0</v>
      </c>
      <c r="U84" s="66">
        <v>0</v>
      </c>
      <c r="V84" s="66">
        <v>0</v>
      </c>
      <c r="W84" s="66">
        <v>0</v>
      </c>
      <c r="X84" s="66">
        <v>0</v>
      </c>
      <c r="Y84" s="66">
        <v>0</v>
      </c>
      <c r="Z84" s="116">
        <v>207</v>
      </c>
      <c r="AA84" s="66">
        <v>891</v>
      </c>
      <c r="AB84" s="66">
        <v>7</v>
      </c>
      <c r="AC84" s="66">
        <v>44</v>
      </c>
      <c r="AD84" s="66">
        <v>31</v>
      </c>
      <c r="AE84" s="66">
        <v>20</v>
      </c>
      <c r="AF84" s="66">
        <v>151</v>
      </c>
      <c r="AG84" s="66">
        <v>0</v>
      </c>
      <c r="AH84" s="66">
        <v>6</v>
      </c>
      <c r="AI84" s="116">
        <v>0</v>
      </c>
      <c r="AJ84" s="66">
        <v>0</v>
      </c>
      <c r="AK84" s="118">
        <v>0</v>
      </c>
      <c r="AL84" s="66">
        <v>1</v>
      </c>
      <c r="AM84" s="119">
        <v>1</v>
      </c>
      <c r="AN84" s="120">
        <f t="shared" si="9"/>
        <v>144.19999999999999</v>
      </c>
    </row>
    <row r="85" spans="1:40" x14ac:dyDescent="0.2">
      <c r="A85" s="154" t="s">
        <v>262</v>
      </c>
      <c r="B85" s="50" t="s">
        <v>132</v>
      </c>
      <c r="C85" s="50" t="s">
        <v>449</v>
      </c>
      <c r="D85" s="50">
        <v>10</v>
      </c>
      <c r="E85" s="136"/>
      <c r="F85" s="52"/>
      <c r="G85" s="66">
        <v>81</v>
      </c>
      <c r="H85" s="88">
        <f t="shared" si="5"/>
        <v>0</v>
      </c>
      <c r="I85" s="66">
        <f t="shared" si="6"/>
        <v>81</v>
      </c>
      <c r="J85" s="123">
        <v>87</v>
      </c>
      <c r="K85" s="88">
        <f t="shared" si="7"/>
        <v>0</v>
      </c>
      <c r="L85" s="124">
        <v>87</v>
      </c>
      <c r="M85" s="66">
        <v>218</v>
      </c>
      <c r="N85" s="88">
        <f t="shared" si="8"/>
        <v>0</v>
      </c>
      <c r="O85" s="66">
        <v>218</v>
      </c>
      <c r="P85" s="153">
        <v>0.89</v>
      </c>
      <c r="Q85" s="141">
        <v>10</v>
      </c>
      <c r="R85" s="141"/>
      <c r="S85" s="116">
        <v>0</v>
      </c>
      <c r="T85" s="66">
        <v>0</v>
      </c>
      <c r="U85" s="66">
        <v>0</v>
      </c>
      <c r="V85" s="66">
        <v>0</v>
      </c>
      <c r="W85" s="66">
        <v>0</v>
      </c>
      <c r="X85" s="66">
        <v>0</v>
      </c>
      <c r="Y85" s="66">
        <v>0</v>
      </c>
      <c r="Z85" s="116">
        <v>2</v>
      </c>
      <c r="AA85" s="66">
        <v>9</v>
      </c>
      <c r="AB85" s="66">
        <v>0</v>
      </c>
      <c r="AC85" s="66">
        <v>0</v>
      </c>
      <c r="AD85" s="66">
        <v>50</v>
      </c>
      <c r="AE85" s="66">
        <v>28</v>
      </c>
      <c r="AF85" s="66">
        <v>423</v>
      </c>
      <c r="AG85" s="66">
        <v>7</v>
      </c>
      <c r="AH85" s="66">
        <v>21</v>
      </c>
      <c r="AI85" s="116">
        <v>135</v>
      </c>
      <c r="AJ85" s="66">
        <v>0</v>
      </c>
      <c r="AK85" s="118">
        <v>0</v>
      </c>
      <c r="AL85" s="66">
        <v>0</v>
      </c>
      <c r="AM85" s="119">
        <v>0</v>
      </c>
      <c r="AN85" s="120">
        <f t="shared" si="9"/>
        <v>85.199999999999989</v>
      </c>
    </row>
    <row r="86" spans="1:40" x14ac:dyDescent="0.2">
      <c r="A86" s="154" t="s">
        <v>215</v>
      </c>
      <c r="B86" s="50" t="s">
        <v>160</v>
      </c>
      <c r="C86" s="50" t="s">
        <v>446</v>
      </c>
      <c r="D86" s="50">
        <v>10</v>
      </c>
      <c r="E86" s="136"/>
      <c r="F86" s="52"/>
      <c r="G86" s="66">
        <v>82</v>
      </c>
      <c r="H86" s="88">
        <f t="shared" si="5"/>
        <v>0</v>
      </c>
      <c r="I86" s="66">
        <f t="shared" si="6"/>
        <v>82</v>
      </c>
      <c r="J86" s="123">
        <v>79</v>
      </c>
      <c r="K86" s="88">
        <f t="shared" si="7"/>
        <v>0</v>
      </c>
      <c r="L86" s="124">
        <v>79</v>
      </c>
      <c r="M86" s="66">
        <v>69</v>
      </c>
      <c r="N86" s="88">
        <f t="shared" si="8"/>
        <v>0</v>
      </c>
      <c r="O86" s="66">
        <v>69</v>
      </c>
      <c r="P86" s="153">
        <v>0.98</v>
      </c>
      <c r="Q86" s="141">
        <v>16</v>
      </c>
      <c r="R86" s="141"/>
      <c r="S86" s="116">
        <v>0</v>
      </c>
      <c r="T86" s="66">
        <v>0</v>
      </c>
      <c r="U86" s="66">
        <v>0</v>
      </c>
      <c r="V86" s="66">
        <v>0</v>
      </c>
      <c r="W86" s="66">
        <v>0</v>
      </c>
      <c r="X86" s="66">
        <v>0</v>
      </c>
      <c r="Y86" s="66">
        <v>0</v>
      </c>
      <c r="Z86" s="116">
        <v>0</v>
      </c>
      <c r="AA86" s="66">
        <v>0</v>
      </c>
      <c r="AB86" s="66">
        <v>0</v>
      </c>
      <c r="AC86" s="66">
        <v>0</v>
      </c>
      <c r="AD86" s="66">
        <v>81</v>
      </c>
      <c r="AE86" s="66">
        <v>57</v>
      </c>
      <c r="AF86" s="66">
        <v>532</v>
      </c>
      <c r="AG86" s="66">
        <v>8</v>
      </c>
      <c r="AH86" s="66">
        <v>32</v>
      </c>
      <c r="AI86" s="116">
        <v>0</v>
      </c>
      <c r="AJ86" s="66">
        <v>0</v>
      </c>
      <c r="AK86" s="118">
        <v>0</v>
      </c>
      <c r="AL86" s="66">
        <v>0</v>
      </c>
      <c r="AM86" s="119">
        <v>0</v>
      </c>
      <c r="AN86" s="120">
        <f t="shared" si="9"/>
        <v>101.2</v>
      </c>
    </row>
    <row r="87" spans="1:40" x14ac:dyDescent="0.2">
      <c r="A87" s="154" t="s">
        <v>203</v>
      </c>
      <c r="B87" s="50" t="s">
        <v>160</v>
      </c>
      <c r="C87" s="50" t="s">
        <v>436</v>
      </c>
      <c r="D87" s="50">
        <v>8</v>
      </c>
      <c r="E87" s="136" t="s">
        <v>439</v>
      </c>
      <c r="F87" s="52"/>
      <c r="G87" s="66">
        <v>83</v>
      </c>
      <c r="H87" s="88">
        <f t="shared" si="5"/>
        <v>0</v>
      </c>
      <c r="I87" s="66">
        <f t="shared" si="6"/>
        <v>83</v>
      </c>
      <c r="J87" s="123">
        <v>73</v>
      </c>
      <c r="K87" s="88">
        <f t="shared" si="7"/>
        <v>0</v>
      </c>
      <c r="L87" s="124">
        <v>73</v>
      </c>
      <c r="M87" s="66">
        <v>81</v>
      </c>
      <c r="N87" s="88">
        <f t="shared" si="8"/>
        <v>0</v>
      </c>
      <c r="O87" s="66">
        <v>81</v>
      </c>
      <c r="P87" s="153">
        <v>0.97</v>
      </c>
      <c r="Q87" s="141">
        <v>16</v>
      </c>
      <c r="R87" s="141"/>
      <c r="S87" s="116">
        <v>0</v>
      </c>
      <c r="T87" s="66">
        <v>0</v>
      </c>
      <c r="U87" s="66">
        <v>0</v>
      </c>
      <c r="V87" s="66">
        <v>0</v>
      </c>
      <c r="W87" s="66">
        <v>0</v>
      </c>
      <c r="X87" s="66">
        <v>0</v>
      </c>
      <c r="Y87" s="66">
        <v>0</v>
      </c>
      <c r="Z87" s="116">
        <v>2</v>
      </c>
      <c r="AA87" s="66">
        <v>-2</v>
      </c>
      <c r="AB87" s="66">
        <v>1</v>
      </c>
      <c r="AC87" s="66">
        <v>1</v>
      </c>
      <c r="AD87" s="66">
        <v>111</v>
      </c>
      <c r="AE87" s="66">
        <v>74</v>
      </c>
      <c r="AF87" s="66">
        <v>807</v>
      </c>
      <c r="AG87" s="66">
        <v>3</v>
      </c>
      <c r="AH87" s="66">
        <v>43</v>
      </c>
      <c r="AI87" s="116">
        <v>0</v>
      </c>
      <c r="AJ87" s="66">
        <v>0</v>
      </c>
      <c r="AK87" s="118">
        <v>0</v>
      </c>
      <c r="AL87" s="66">
        <v>2</v>
      </c>
      <c r="AM87" s="119">
        <v>2</v>
      </c>
      <c r="AN87" s="120">
        <f t="shared" si="9"/>
        <v>100.5</v>
      </c>
    </row>
    <row r="88" spans="1:40" x14ac:dyDescent="0.2">
      <c r="A88" s="154" t="s">
        <v>474</v>
      </c>
      <c r="B88" s="50" t="s">
        <v>158</v>
      </c>
      <c r="C88" s="50" t="s">
        <v>11</v>
      </c>
      <c r="D88" s="50">
        <v>11</v>
      </c>
      <c r="E88" s="136"/>
      <c r="F88" s="52"/>
      <c r="G88" s="66">
        <v>84</v>
      </c>
      <c r="H88" s="88">
        <f t="shared" si="5"/>
        <v>0</v>
      </c>
      <c r="I88" s="66">
        <f t="shared" si="6"/>
        <v>84</v>
      </c>
      <c r="J88" s="123">
        <v>107</v>
      </c>
      <c r="K88" s="88">
        <f t="shared" si="7"/>
        <v>0</v>
      </c>
      <c r="L88" s="124">
        <v>107</v>
      </c>
      <c r="M88" s="66">
        <v>286</v>
      </c>
      <c r="N88" s="88">
        <f t="shared" si="8"/>
        <v>0</v>
      </c>
      <c r="O88" s="66">
        <v>286</v>
      </c>
      <c r="P88" s="153">
        <v>0.96</v>
      </c>
      <c r="Q88" s="141">
        <v>6</v>
      </c>
      <c r="R88" s="141"/>
      <c r="S88" s="116">
        <v>120</v>
      </c>
      <c r="T88" s="66">
        <v>58</v>
      </c>
      <c r="U88" s="66">
        <v>1560</v>
      </c>
      <c r="V88" s="66">
        <v>7</v>
      </c>
      <c r="W88" s="66">
        <v>5</v>
      </c>
      <c r="X88" s="66">
        <v>8</v>
      </c>
      <c r="Y88" s="66">
        <v>78</v>
      </c>
      <c r="Z88" s="116">
        <v>15</v>
      </c>
      <c r="AA88" s="66">
        <v>11</v>
      </c>
      <c r="AB88" s="66">
        <v>1</v>
      </c>
      <c r="AC88" s="66">
        <v>3</v>
      </c>
      <c r="AD88" s="66">
        <v>1</v>
      </c>
      <c r="AE88" s="66">
        <v>1</v>
      </c>
      <c r="AF88" s="66">
        <v>-6</v>
      </c>
      <c r="AG88" s="66">
        <v>0</v>
      </c>
      <c r="AH88" s="66">
        <v>0</v>
      </c>
      <c r="AI88" s="116">
        <v>0</v>
      </c>
      <c r="AJ88" s="66">
        <v>0</v>
      </c>
      <c r="AK88" s="118">
        <v>0</v>
      </c>
      <c r="AL88" s="66">
        <v>1</v>
      </c>
      <c r="AM88" s="119">
        <v>0</v>
      </c>
      <c r="AN88" s="120">
        <f t="shared" si="9"/>
        <v>91.9</v>
      </c>
    </row>
    <row r="89" spans="1:40" x14ac:dyDescent="0.2">
      <c r="A89" s="154" t="s">
        <v>150</v>
      </c>
      <c r="B89" s="50" t="s">
        <v>129</v>
      </c>
      <c r="C89" s="50" t="s">
        <v>12</v>
      </c>
      <c r="D89" s="50">
        <v>11</v>
      </c>
      <c r="E89" s="136" t="s">
        <v>439</v>
      </c>
      <c r="F89" s="52"/>
      <c r="G89" s="66">
        <v>85</v>
      </c>
      <c r="H89" s="88">
        <f t="shared" si="5"/>
        <v>0</v>
      </c>
      <c r="I89" s="66">
        <f t="shared" si="6"/>
        <v>85</v>
      </c>
      <c r="J89" s="123">
        <v>83</v>
      </c>
      <c r="K89" s="88">
        <f t="shared" si="7"/>
        <v>0</v>
      </c>
      <c r="L89" s="124">
        <v>83</v>
      </c>
      <c r="M89" s="66">
        <v>25</v>
      </c>
      <c r="N89" s="88">
        <f t="shared" si="8"/>
        <v>0</v>
      </c>
      <c r="O89" s="66">
        <v>25</v>
      </c>
      <c r="P89" s="153">
        <v>0.77</v>
      </c>
      <c r="Q89" s="141">
        <v>16</v>
      </c>
      <c r="R89" s="141"/>
      <c r="S89" s="116">
        <v>0</v>
      </c>
      <c r="T89" s="66">
        <v>0</v>
      </c>
      <c r="U89" s="66">
        <v>0</v>
      </c>
      <c r="V89" s="66">
        <v>0</v>
      </c>
      <c r="W89" s="66">
        <v>0</v>
      </c>
      <c r="X89" s="66">
        <v>0</v>
      </c>
      <c r="Y89" s="66">
        <v>0</v>
      </c>
      <c r="Z89" s="116">
        <v>206</v>
      </c>
      <c r="AA89" s="66">
        <v>853</v>
      </c>
      <c r="AB89" s="66">
        <v>2</v>
      </c>
      <c r="AC89" s="66">
        <v>38</v>
      </c>
      <c r="AD89" s="66">
        <v>42</v>
      </c>
      <c r="AE89" s="66">
        <v>28</v>
      </c>
      <c r="AF89" s="66">
        <v>182</v>
      </c>
      <c r="AG89" s="66">
        <v>0</v>
      </c>
      <c r="AH89" s="66">
        <v>9</v>
      </c>
      <c r="AI89" s="116">
        <v>0</v>
      </c>
      <c r="AJ89" s="66">
        <v>0</v>
      </c>
      <c r="AK89" s="118">
        <v>1</v>
      </c>
      <c r="AL89" s="66">
        <v>1</v>
      </c>
      <c r="AM89" s="119">
        <v>1</v>
      </c>
      <c r="AN89" s="120">
        <f t="shared" si="9"/>
        <v>115.5</v>
      </c>
    </row>
    <row r="90" spans="1:40" x14ac:dyDescent="0.2">
      <c r="A90" s="154" t="s">
        <v>365</v>
      </c>
      <c r="B90" s="50" t="s">
        <v>160</v>
      </c>
      <c r="C90" s="50" t="s">
        <v>447</v>
      </c>
      <c r="D90" s="50">
        <v>5</v>
      </c>
      <c r="E90" s="136"/>
      <c r="F90" s="52"/>
      <c r="G90" s="66">
        <v>86</v>
      </c>
      <c r="H90" s="88">
        <f t="shared" si="5"/>
        <v>0</v>
      </c>
      <c r="I90" s="66">
        <f t="shared" si="6"/>
        <v>86</v>
      </c>
      <c r="J90" s="123">
        <v>93</v>
      </c>
      <c r="K90" s="88">
        <f t="shared" si="7"/>
        <v>0</v>
      </c>
      <c r="L90" s="124">
        <v>93</v>
      </c>
      <c r="M90" s="66">
        <v>300</v>
      </c>
      <c r="N90" s="88">
        <f t="shared" si="8"/>
        <v>0</v>
      </c>
      <c r="O90" s="66">
        <v>300</v>
      </c>
      <c r="P90" s="153">
        <v>0.92</v>
      </c>
      <c r="Q90" s="141">
        <v>15</v>
      </c>
      <c r="R90" s="141"/>
      <c r="S90" s="116">
        <v>0</v>
      </c>
      <c r="T90" s="66">
        <v>0</v>
      </c>
      <c r="U90" s="66">
        <v>0</v>
      </c>
      <c r="V90" s="66">
        <v>0</v>
      </c>
      <c r="W90" s="66">
        <v>0</v>
      </c>
      <c r="X90" s="66">
        <v>0</v>
      </c>
      <c r="Y90" s="66">
        <v>0</v>
      </c>
      <c r="Z90" s="116">
        <v>0</v>
      </c>
      <c r="AA90" s="66">
        <v>0</v>
      </c>
      <c r="AB90" s="66">
        <v>0</v>
      </c>
      <c r="AC90" s="66">
        <v>0</v>
      </c>
      <c r="AD90" s="66">
        <v>31</v>
      </c>
      <c r="AE90" s="66">
        <v>23</v>
      </c>
      <c r="AF90" s="66">
        <v>248</v>
      </c>
      <c r="AG90" s="66">
        <v>5</v>
      </c>
      <c r="AH90" s="66">
        <v>14</v>
      </c>
      <c r="AI90" s="116">
        <v>0</v>
      </c>
      <c r="AJ90" s="66">
        <v>0</v>
      </c>
      <c r="AK90" s="118">
        <v>1</v>
      </c>
      <c r="AL90" s="66">
        <v>0</v>
      </c>
      <c r="AM90" s="119">
        <v>0</v>
      </c>
      <c r="AN90" s="120">
        <f t="shared" si="9"/>
        <v>56.8</v>
      </c>
    </row>
    <row r="91" spans="1:40" x14ac:dyDescent="0.2">
      <c r="A91" s="154" t="s">
        <v>218</v>
      </c>
      <c r="B91" s="50" t="s">
        <v>158</v>
      </c>
      <c r="C91" s="50" t="s">
        <v>126</v>
      </c>
      <c r="D91" s="50">
        <v>8</v>
      </c>
      <c r="E91" s="136"/>
      <c r="F91" s="52"/>
      <c r="G91" s="66">
        <v>87</v>
      </c>
      <c r="H91" s="88">
        <f t="shared" si="5"/>
        <v>0</v>
      </c>
      <c r="I91" s="66">
        <f t="shared" si="6"/>
        <v>87</v>
      </c>
      <c r="J91" s="123">
        <v>99</v>
      </c>
      <c r="K91" s="88">
        <f t="shared" si="7"/>
        <v>0</v>
      </c>
      <c r="L91" s="124">
        <v>99</v>
      </c>
      <c r="M91" s="66">
        <v>110</v>
      </c>
      <c r="N91" s="88">
        <f t="shared" si="8"/>
        <v>0</v>
      </c>
      <c r="O91" s="66">
        <v>110</v>
      </c>
      <c r="P91" s="153">
        <v>0.9</v>
      </c>
      <c r="Q91" s="141">
        <v>16</v>
      </c>
      <c r="R91" s="141"/>
      <c r="S91" s="116">
        <v>360</v>
      </c>
      <c r="T91" s="66">
        <v>215</v>
      </c>
      <c r="U91" s="66">
        <v>4515</v>
      </c>
      <c r="V91" s="66">
        <v>28</v>
      </c>
      <c r="W91" s="66">
        <v>10</v>
      </c>
      <c r="X91" s="66">
        <v>18</v>
      </c>
      <c r="Y91" s="66">
        <v>216</v>
      </c>
      <c r="Z91" s="116">
        <v>18</v>
      </c>
      <c r="AA91" s="66">
        <v>-2</v>
      </c>
      <c r="AB91" s="66">
        <v>0</v>
      </c>
      <c r="AC91" s="66">
        <v>1</v>
      </c>
      <c r="AD91" s="66">
        <v>0</v>
      </c>
      <c r="AE91" s="66">
        <v>0</v>
      </c>
      <c r="AF91" s="66">
        <v>0</v>
      </c>
      <c r="AG91" s="66">
        <v>0</v>
      </c>
      <c r="AH91" s="66">
        <v>0</v>
      </c>
      <c r="AI91" s="116">
        <v>0</v>
      </c>
      <c r="AJ91" s="66">
        <v>0</v>
      </c>
      <c r="AK91" s="118">
        <v>0</v>
      </c>
      <c r="AL91" s="66">
        <v>8</v>
      </c>
      <c r="AM91" s="119">
        <v>1</v>
      </c>
      <c r="AN91" s="120">
        <f t="shared" si="9"/>
        <v>280.40000000000003</v>
      </c>
    </row>
    <row r="92" spans="1:40" x14ac:dyDescent="0.2">
      <c r="A92" s="154" t="s">
        <v>206</v>
      </c>
      <c r="B92" s="50" t="s">
        <v>158</v>
      </c>
      <c r="C92" s="50" t="s">
        <v>445</v>
      </c>
      <c r="D92" s="50">
        <v>7</v>
      </c>
      <c r="E92" s="136"/>
      <c r="F92" s="52"/>
      <c r="G92" s="66">
        <v>88</v>
      </c>
      <c r="H92" s="88">
        <f t="shared" si="5"/>
        <v>0</v>
      </c>
      <c r="I92" s="66">
        <f t="shared" si="6"/>
        <v>88</v>
      </c>
      <c r="J92" s="123">
        <v>95</v>
      </c>
      <c r="K92" s="88">
        <f t="shared" si="7"/>
        <v>0</v>
      </c>
      <c r="L92" s="124">
        <v>95</v>
      </c>
      <c r="M92" s="66">
        <v>100</v>
      </c>
      <c r="N92" s="88">
        <f t="shared" si="8"/>
        <v>0</v>
      </c>
      <c r="O92" s="66">
        <v>100</v>
      </c>
      <c r="P92" s="153">
        <v>0.92</v>
      </c>
      <c r="Q92" s="141">
        <v>15</v>
      </c>
      <c r="R92" s="141"/>
      <c r="S92" s="116">
        <v>360</v>
      </c>
      <c r="T92" s="66">
        <v>201</v>
      </c>
      <c r="U92" s="66">
        <v>4251</v>
      </c>
      <c r="V92" s="66">
        <v>28</v>
      </c>
      <c r="W92" s="66">
        <v>14</v>
      </c>
      <c r="X92" s="66">
        <v>21</v>
      </c>
      <c r="Y92" s="66">
        <v>207</v>
      </c>
      <c r="Z92" s="116">
        <v>28</v>
      </c>
      <c r="AA92" s="66">
        <v>47</v>
      </c>
      <c r="AB92" s="66">
        <v>0</v>
      </c>
      <c r="AC92" s="66">
        <v>6</v>
      </c>
      <c r="AD92" s="66">
        <v>0</v>
      </c>
      <c r="AE92" s="66">
        <v>0</v>
      </c>
      <c r="AF92" s="66">
        <v>0</v>
      </c>
      <c r="AG92" s="66">
        <v>0</v>
      </c>
      <c r="AH92" s="66">
        <v>0</v>
      </c>
      <c r="AI92" s="116">
        <v>0</v>
      </c>
      <c r="AJ92" s="66">
        <v>0</v>
      </c>
      <c r="AK92" s="118">
        <v>2</v>
      </c>
      <c r="AL92" s="66">
        <v>3</v>
      </c>
      <c r="AM92" s="119">
        <v>1</v>
      </c>
      <c r="AN92" s="120">
        <f t="shared" si="9"/>
        <v>274.73999999999995</v>
      </c>
    </row>
    <row r="93" spans="1:40" x14ac:dyDescent="0.2">
      <c r="A93" s="154" t="s">
        <v>392</v>
      </c>
      <c r="B93" s="50" t="s">
        <v>132</v>
      </c>
      <c r="C93" s="50" t="s">
        <v>444</v>
      </c>
      <c r="D93" s="50">
        <v>9</v>
      </c>
      <c r="E93" s="136" t="s">
        <v>439</v>
      </c>
      <c r="F93" s="52"/>
      <c r="G93" s="66">
        <v>89</v>
      </c>
      <c r="H93" s="88">
        <f t="shared" si="5"/>
        <v>0</v>
      </c>
      <c r="I93" s="66">
        <f t="shared" si="6"/>
        <v>89</v>
      </c>
      <c r="J93" s="123">
        <v>97</v>
      </c>
      <c r="K93" s="88">
        <f t="shared" si="7"/>
        <v>0</v>
      </c>
      <c r="L93" s="124">
        <v>97</v>
      </c>
      <c r="M93" s="66">
        <v>197</v>
      </c>
      <c r="N93" s="88">
        <f t="shared" si="8"/>
        <v>0</v>
      </c>
      <c r="O93" s="66">
        <v>197</v>
      </c>
      <c r="P93" s="153">
        <v>0.84</v>
      </c>
      <c r="Q93" s="141">
        <v>16</v>
      </c>
      <c r="R93" s="141"/>
      <c r="S93" s="116">
        <v>0</v>
      </c>
      <c r="T93" s="66">
        <v>0</v>
      </c>
      <c r="U93" s="66">
        <v>0</v>
      </c>
      <c r="V93" s="66">
        <v>0</v>
      </c>
      <c r="W93" s="66">
        <v>0</v>
      </c>
      <c r="X93" s="66">
        <v>0</v>
      </c>
      <c r="Y93" s="66">
        <v>0</v>
      </c>
      <c r="Z93" s="116">
        <v>1</v>
      </c>
      <c r="AA93" s="66">
        <v>7</v>
      </c>
      <c r="AB93" s="66">
        <v>0</v>
      </c>
      <c r="AC93" s="66">
        <v>1</v>
      </c>
      <c r="AD93" s="66">
        <v>95</v>
      </c>
      <c r="AE93" s="66">
        <v>62</v>
      </c>
      <c r="AF93" s="66">
        <v>768</v>
      </c>
      <c r="AG93" s="66">
        <v>8</v>
      </c>
      <c r="AH93" s="66">
        <v>35</v>
      </c>
      <c r="AI93" s="116">
        <v>0</v>
      </c>
      <c r="AJ93" s="66">
        <v>0</v>
      </c>
      <c r="AK93" s="118">
        <v>0</v>
      </c>
      <c r="AL93" s="66">
        <v>0</v>
      </c>
      <c r="AM93" s="119">
        <v>0</v>
      </c>
      <c r="AN93" s="120">
        <f t="shared" si="9"/>
        <v>125.5</v>
      </c>
    </row>
    <row r="94" spans="1:40" x14ac:dyDescent="0.2">
      <c r="A94" s="154" t="s">
        <v>475</v>
      </c>
      <c r="B94" s="50" t="s">
        <v>129</v>
      </c>
      <c r="C94" s="50" t="s">
        <v>19</v>
      </c>
      <c r="D94" s="50">
        <v>5</v>
      </c>
      <c r="E94" s="136"/>
      <c r="F94" s="52"/>
      <c r="G94" s="66">
        <v>90</v>
      </c>
      <c r="H94" s="88">
        <f t="shared" si="5"/>
        <v>0</v>
      </c>
      <c r="I94" s="66">
        <f t="shared" si="6"/>
        <v>90</v>
      </c>
      <c r="J94" s="123">
        <v>74</v>
      </c>
      <c r="K94" s="88">
        <f t="shared" si="7"/>
        <v>0</v>
      </c>
      <c r="L94" s="124">
        <v>74</v>
      </c>
      <c r="M94" s="66">
        <v>300</v>
      </c>
      <c r="N94" s="88">
        <f t="shared" si="8"/>
        <v>0</v>
      </c>
      <c r="O94" s="66">
        <v>300</v>
      </c>
      <c r="P94" s="153">
        <v>0.88</v>
      </c>
      <c r="Q94" s="141" t="s">
        <v>101</v>
      </c>
      <c r="R94" s="141"/>
      <c r="S94" s="116" t="s">
        <v>101</v>
      </c>
      <c r="T94" s="66" t="s">
        <v>101</v>
      </c>
      <c r="U94" s="66" t="s">
        <v>101</v>
      </c>
      <c r="V94" s="66" t="s">
        <v>101</v>
      </c>
      <c r="W94" s="66" t="s">
        <v>101</v>
      </c>
      <c r="X94" s="66" t="s">
        <v>101</v>
      </c>
      <c r="Y94" s="66" t="s">
        <v>101</v>
      </c>
      <c r="Z94" s="116" t="s">
        <v>101</v>
      </c>
      <c r="AA94" s="66" t="s">
        <v>101</v>
      </c>
      <c r="AB94" s="66" t="s">
        <v>101</v>
      </c>
      <c r="AC94" s="66" t="s">
        <v>101</v>
      </c>
      <c r="AD94" s="66" t="s">
        <v>101</v>
      </c>
      <c r="AE94" s="66" t="s">
        <v>101</v>
      </c>
      <c r="AF94" s="66" t="s">
        <v>101</v>
      </c>
      <c r="AG94" s="66" t="s">
        <v>101</v>
      </c>
      <c r="AH94" s="66" t="s">
        <v>101</v>
      </c>
      <c r="AI94" s="116" t="s">
        <v>101</v>
      </c>
      <c r="AJ94" s="66" t="s">
        <v>101</v>
      </c>
      <c r="AK94" s="118" t="s">
        <v>101</v>
      </c>
      <c r="AL94" s="66" t="s">
        <v>101</v>
      </c>
      <c r="AM94" s="119" t="s">
        <v>101</v>
      </c>
      <c r="AN94" s="120">
        <f t="shared" si="9"/>
        <v>0</v>
      </c>
    </row>
    <row r="95" spans="1:40" x14ac:dyDescent="0.2">
      <c r="A95" s="154" t="s">
        <v>143</v>
      </c>
      <c r="B95" s="50" t="s">
        <v>132</v>
      </c>
      <c r="C95" s="50" t="s">
        <v>441</v>
      </c>
      <c r="D95" s="50">
        <v>7</v>
      </c>
      <c r="E95" s="136"/>
      <c r="F95" s="52"/>
      <c r="G95" s="66">
        <v>91</v>
      </c>
      <c r="H95" s="88">
        <f t="shared" si="5"/>
        <v>0</v>
      </c>
      <c r="I95" s="66">
        <f t="shared" si="6"/>
        <v>91</v>
      </c>
      <c r="J95" s="123">
        <v>102</v>
      </c>
      <c r="K95" s="88">
        <f t="shared" si="7"/>
        <v>0</v>
      </c>
      <c r="L95" s="124">
        <v>102</v>
      </c>
      <c r="M95" s="66">
        <v>11</v>
      </c>
      <c r="N95" s="88">
        <f t="shared" si="8"/>
        <v>0</v>
      </c>
      <c r="O95" s="66">
        <v>11</v>
      </c>
      <c r="P95" s="153">
        <v>0.87</v>
      </c>
      <c r="Q95" s="141">
        <v>15</v>
      </c>
      <c r="R95" s="141"/>
      <c r="S95" s="116">
        <v>0</v>
      </c>
      <c r="T95" s="66">
        <v>0</v>
      </c>
      <c r="U95" s="66">
        <v>0</v>
      </c>
      <c r="V95" s="66">
        <v>0</v>
      </c>
      <c r="W95" s="66">
        <v>0</v>
      </c>
      <c r="X95" s="66">
        <v>0</v>
      </c>
      <c r="Y95" s="66">
        <v>0</v>
      </c>
      <c r="Z95" s="116">
        <v>0</v>
      </c>
      <c r="AA95" s="66">
        <v>0</v>
      </c>
      <c r="AB95" s="66">
        <v>0</v>
      </c>
      <c r="AC95" s="66">
        <v>0</v>
      </c>
      <c r="AD95" s="66">
        <v>88</v>
      </c>
      <c r="AE95" s="66">
        <v>53</v>
      </c>
      <c r="AF95" s="66">
        <v>482</v>
      </c>
      <c r="AG95" s="66">
        <v>6</v>
      </c>
      <c r="AH95" s="66">
        <v>38</v>
      </c>
      <c r="AI95" s="116">
        <v>0</v>
      </c>
      <c r="AJ95" s="66">
        <v>0</v>
      </c>
      <c r="AK95" s="118">
        <v>0</v>
      </c>
      <c r="AL95" s="66">
        <v>0</v>
      </c>
      <c r="AM95" s="119">
        <v>0</v>
      </c>
      <c r="AN95" s="120">
        <f t="shared" si="9"/>
        <v>84.2</v>
      </c>
    </row>
    <row r="96" spans="1:40" x14ac:dyDescent="0.2">
      <c r="A96" s="154" t="s">
        <v>263</v>
      </c>
      <c r="B96" s="50" t="s">
        <v>132</v>
      </c>
      <c r="C96" s="50" t="s">
        <v>17</v>
      </c>
      <c r="D96" s="50">
        <v>9</v>
      </c>
      <c r="E96" s="136"/>
      <c r="F96" s="52"/>
      <c r="G96" s="66">
        <v>92</v>
      </c>
      <c r="H96" s="88">
        <f t="shared" si="5"/>
        <v>0</v>
      </c>
      <c r="I96" s="66">
        <f t="shared" si="6"/>
        <v>92</v>
      </c>
      <c r="J96" s="123">
        <v>109</v>
      </c>
      <c r="K96" s="88">
        <f t="shared" si="7"/>
        <v>0</v>
      </c>
      <c r="L96" s="124">
        <v>109</v>
      </c>
      <c r="M96" s="66">
        <v>130</v>
      </c>
      <c r="N96" s="88">
        <f t="shared" si="8"/>
        <v>0</v>
      </c>
      <c r="O96" s="66">
        <v>130</v>
      </c>
      <c r="P96" s="153">
        <v>0.74</v>
      </c>
      <c r="Q96" s="141">
        <v>11</v>
      </c>
      <c r="R96" s="141"/>
      <c r="S96" s="116">
        <v>0</v>
      </c>
      <c r="T96" s="66">
        <v>0</v>
      </c>
      <c r="U96" s="66">
        <v>0</v>
      </c>
      <c r="V96" s="66">
        <v>0</v>
      </c>
      <c r="W96" s="66">
        <v>0</v>
      </c>
      <c r="X96" s="66">
        <v>0</v>
      </c>
      <c r="Y96" s="66">
        <v>0</v>
      </c>
      <c r="Z96" s="116">
        <v>4</v>
      </c>
      <c r="AA96" s="66">
        <v>4</v>
      </c>
      <c r="AB96" s="66">
        <v>0</v>
      </c>
      <c r="AC96" s="66">
        <v>1</v>
      </c>
      <c r="AD96" s="66">
        <v>84</v>
      </c>
      <c r="AE96" s="66">
        <v>59</v>
      </c>
      <c r="AF96" s="66">
        <v>731</v>
      </c>
      <c r="AG96" s="66">
        <v>2</v>
      </c>
      <c r="AH96" s="66">
        <v>36</v>
      </c>
      <c r="AI96" s="116">
        <v>0</v>
      </c>
      <c r="AJ96" s="66">
        <v>0</v>
      </c>
      <c r="AK96" s="118">
        <v>0</v>
      </c>
      <c r="AL96" s="66">
        <v>1</v>
      </c>
      <c r="AM96" s="119">
        <v>0</v>
      </c>
      <c r="AN96" s="120">
        <f t="shared" si="9"/>
        <v>85.5</v>
      </c>
    </row>
    <row r="97" spans="1:40" x14ac:dyDescent="0.2">
      <c r="A97" s="154" t="s">
        <v>188</v>
      </c>
      <c r="B97" s="50" t="s">
        <v>129</v>
      </c>
      <c r="C97" s="50" t="s">
        <v>430</v>
      </c>
      <c r="D97" s="50">
        <v>8</v>
      </c>
      <c r="E97" s="136"/>
      <c r="F97" s="52"/>
      <c r="G97" s="66">
        <v>93</v>
      </c>
      <c r="H97" s="88">
        <f t="shared" si="5"/>
        <v>0</v>
      </c>
      <c r="I97" s="66">
        <f t="shared" si="6"/>
        <v>93</v>
      </c>
      <c r="J97" s="123">
        <v>64</v>
      </c>
      <c r="K97" s="88">
        <f t="shared" si="7"/>
        <v>0</v>
      </c>
      <c r="L97" s="124">
        <v>64</v>
      </c>
      <c r="M97" s="66">
        <v>68</v>
      </c>
      <c r="N97" s="88">
        <f t="shared" si="8"/>
        <v>0</v>
      </c>
      <c r="O97" s="66">
        <v>68</v>
      </c>
      <c r="P97" s="153">
        <v>0.87</v>
      </c>
      <c r="Q97" s="141">
        <v>15</v>
      </c>
      <c r="R97" s="141"/>
      <c r="S97" s="116">
        <v>0</v>
      </c>
      <c r="T97" s="66">
        <v>0</v>
      </c>
      <c r="U97" s="66">
        <v>0</v>
      </c>
      <c r="V97" s="66">
        <v>0</v>
      </c>
      <c r="W97" s="66">
        <v>0</v>
      </c>
      <c r="X97" s="66">
        <v>0</v>
      </c>
      <c r="Y97" s="66">
        <v>0</v>
      </c>
      <c r="Z97" s="116">
        <v>156</v>
      </c>
      <c r="AA97" s="66">
        <v>628</v>
      </c>
      <c r="AB97" s="66">
        <v>5</v>
      </c>
      <c r="AC97" s="66">
        <v>27</v>
      </c>
      <c r="AD97" s="66">
        <v>39</v>
      </c>
      <c r="AE97" s="66">
        <v>27</v>
      </c>
      <c r="AF97" s="66">
        <v>299</v>
      </c>
      <c r="AG97" s="66">
        <v>3</v>
      </c>
      <c r="AH97" s="66">
        <v>13</v>
      </c>
      <c r="AI97" s="116">
        <v>0</v>
      </c>
      <c r="AJ97" s="66">
        <v>0</v>
      </c>
      <c r="AK97" s="118">
        <v>0</v>
      </c>
      <c r="AL97" s="66">
        <v>1</v>
      </c>
      <c r="AM97" s="119">
        <v>0</v>
      </c>
      <c r="AN97" s="120">
        <f t="shared" si="9"/>
        <v>140.69999999999999</v>
      </c>
    </row>
    <row r="98" spans="1:40" x14ac:dyDescent="0.2">
      <c r="A98" s="154" t="s">
        <v>182</v>
      </c>
      <c r="B98" s="50" t="s">
        <v>129</v>
      </c>
      <c r="C98" s="50" t="s">
        <v>435</v>
      </c>
      <c r="D98" s="50">
        <v>4</v>
      </c>
      <c r="E98" s="136"/>
      <c r="F98" s="52"/>
      <c r="G98" s="66">
        <v>94</v>
      </c>
      <c r="H98" s="88">
        <f t="shared" si="5"/>
        <v>0</v>
      </c>
      <c r="I98" s="66">
        <f t="shared" si="6"/>
        <v>94</v>
      </c>
      <c r="J98" s="123">
        <v>94</v>
      </c>
      <c r="K98" s="88">
        <f t="shared" si="7"/>
        <v>0</v>
      </c>
      <c r="L98" s="124">
        <v>94</v>
      </c>
      <c r="M98" s="66">
        <v>62</v>
      </c>
      <c r="N98" s="88">
        <f t="shared" si="8"/>
        <v>0</v>
      </c>
      <c r="O98" s="66">
        <v>62</v>
      </c>
      <c r="P98" s="153">
        <v>0.74</v>
      </c>
      <c r="Q98" s="141">
        <v>16</v>
      </c>
      <c r="R98" s="141"/>
      <c r="S98" s="116">
        <v>0</v>
      </c>
      <c r="T98" s="66">
        <v>0</v>
      </c>
      <c r="U98" s="66">
        <v>0</v>
      </c>
      <c r="V98" s="66">
        <v>0</v>
      </c>
      <c r="W98" s="66">
        <v>0</v>
      </c>
      <c r="X98" s="66">
        <v>0</v>
      </c>
      <c r="Y98" s="66">
        <v>0</v>
      </c>
      <c r="Z98" s="116">
        <v>245</v>
      </c>
      <c r="AA98" s="66">
        <v>1007</v>
      </c>
      <c r="AB98" s="66">
        <v>3</v>
      </c>
      <c r="AC98" s="66">
        <v>47</v>
      </c>
      <c r="AD98" s="66">
        <v>40</v>
      </c>
      <c r="AE98" s="66">
        <v>28</v>
      </c>
      <c r="AF98" s="66">
        <v>224</v>
      </c>
      <c r="AG98" s="66">
        <v>1</v>
      </c>
      <c r="AH98" s="66">
        <v>7</v>
      </c>
      <c r="AI98" s="116">
        <v>0</v>
      </c>
      <c r="AJ98" s="66">
        <v>0</v>
      </c>
      <c r="AK98" s="118">
        <v>1</v>
      </c>
      <c r="AL98" s="66">
        <v>1</v>
      </c>
      <c r="AM98" s="119">
        <v>1</v>
      </c>
      <c r="AN98" s="120">
        <f t="shared" si="9"/>
        <v>147.1</v>
      </c>
    </row>
    <row r="99" spans="1:40" x14ac:dyDescent="0.2">
      <c r="A99" s="154" t="s">
        <v>175</v>
      </c>
      <c r="B99" s="50" t="s">
        <v>158</v>
      </c>
      <c r="C99" s="50" t="s">
        <v>428</v>
      </c>
      <c r="D99" s="50">
        <v>9</v>
      </c>
      <c r="E99" s="136"/>
      <c r="F99" s="52"/>
      <c r="G99" s="66">
        <v>95</v>
      </c>
      <c r="H99" s="88">
        <f t="shared" si="5"/>
        <v>0</v>
      </c>
      <c r="I99" s="66">
        <f t="shared" si="6"/>
        <v>95</v>
      </c>
      <c r="J99" s="123">
        <v>88</v>
      </c>
      <c r="K99" s="88">
        <f t="shared" si="7"/>
        <v>0</v>
      </c>
      <c r="L99" s="124">
        <v>88</v>
      </c>
      <c r="M99" s="66">
        <v>88</v>
      </c>
      <c r="N99" s="88">
        <f t="shared" si="8"/>
        <v>0</v>
      </c>
      <c r="O99" s="66">
        <v>88</v>
      </c>
      <c r="P99" s="153">
        <v>0.89</v>
      </c>
      <c r="Q99" s="141" t="s">
        <v>101</v>
      </c>
      <c r="R99" s="141"/>
      <c r="S99" s="116" t="s">
        <v>101</v>
      </c>
      <c r="T99" s="66" t="s">
        <v>101</v>
      </c>
      <c r="U99" s="66" t="s">
        <v>101</v>
      </c>
      <c r="V99" s="66" t="s">
        <v>101</v>
      </c>
      <c r="W99" s="66" t="s">
        <v>101</v>
      </c>
      <c r="X99" s="66" t="s">
        <v>101</v>
      </c>
      <c r="Y99" s="66" t="s">
        <v>101</v>
      </c>
      <c r="Z99" s="116" t="s">
        <v>101</v>
      </c>
      <c r="AA99" s="66" t="s">
        <v>101</v>
      </c>
      <c r="AB99" s="66" t="s">
        <v>101</v>
      </c>
      <c r="AC99" s="66" t="s">
        <v>101</v>
      </c>
      <c r="AD99" s="66" t="s">
        <v>101</v>
      </c>
      <c r="AE99" s="66" t="s">
        <v>101</v>
      </c>
      <c r="AF99" s="66" t="s">
        <v>101</v>
      </c>
      <c r="AG99" s="66" t="s">
        <v>101</v>
      </c>
      <c r="AH99" s="66" t="s">
        <v>101</v>
      </c>
      <c r="AI99" s="116" t="s">
        <v>101</v>
      </c>
      <c r="AJ99" s="66" t="s">
        <v>101</v>
      </c>
      <c r="AK99" s="118" t="s">
        <v>101</v>
      </c>
      <c r="AL99" s="66" t="s">
        <v>101</v>
      </c>
      <c r="AM99" s="119" t="s">
        <v>101</v>
      </c>
      <c r="AN99" s="120">
        <f t="shared" si="9"/>
        <v>0</v>
      </c>
    </row>
    <row r="100" spans="1:40" x14ac:dyDescent="0.2">
      <c r="A100" s="154" t="s">
        <v>476</v>
      </c>
      <c r="B100" s="50" t="s">
        <v>129</v>
      </c>
      <c r="C100" s="50" t="s">
        <v>13</v>
      </c>
      <c r="D100" s="50">
        <v>11</v>
      </c>
      <c r="E100" s="136" t="s">
        <v>439</v>
      </c>
      <c r="F100" s="52"/>
      <c r="G100" s="66">
        <v>96</v>
      </c>
      <c r="H100" s="88">
        <f t="shared" si="5"/>
        <v>0</v>
      </c>
      <c r="I100" s="66">
        <f t="shared" si="6"/>
        <v>96</v>
      </c>
      <c r="J100" s="123">
        <v>69</v>
      </c>
      <c r="K100" s="88">
        <f t="shared" si="7"/>
        <v>0</v>
      </c>
      <c r="L100" s="124">
        <v>69</v>
      </c>
      <c r="M100" s="66">
        <v>300</v>
      </c>
      <c r="N100" s="88">
        <f t="shared" si="8"/>
        <v>0</v>
      </c>
      <c r="O100" s="66">
        <v>300</v>
      </c>
      <c r="P100" s="153">
        <v>0.84</v>
      </c>
      <c r="Q100" s="141" t="s">
        <v>101</v>
      </c>
      <c r="R100" s="141"/>
      <c r="S100" s="116" t="s">
        <v>101</v>
      </c>
      <c r="T100" s="66" t="s">
        <v>101</v>
      </c>
      <c r="U100" s="66" t="s">
        <v>101</v>
      </c>
      <c r="V100" s="66" t="s">
        <v>101</v>
      </c>
      <c r="W100" s="66" t="s">
        <v>101</v>
      </c>
      <c r="X100" s="66" t="s">
        <v>101</v>
      </c>
      <c r="Y100" s="66" t="s">
        <v>101</v>
      </c>
      <c r="Z100" s="116" t="s">
        <v>101</v>
      </c>
      <c r="AA100" s="66" t="s">
        <v>101</v>
      </c>
      <c r="AB100" s="66" t="s">
        <v>101</v>
      </c>
      <c r="AC100" s="66" t="s">
        <v>101</v>
      </c>
      <c r="AD100" s="66" t="s">
        <v>101</v>
      </c>
      <c r="AE100" s="66" t="s">
        <v>101</v>
      </c>
      <c r="AF100" s="66" t="s">
        <v>101</v>
      </c>
      <c r="AG100" s="66" t="s">
        <v>101</v>
      </c>
      <c r="AH100" s="66" t="s">
        <v>101</v>
      </c>
      <c r="AI100" s="116" t="s">
        <v>101</v>
      </c>
      <c r="AJ100" s="66" t="s">
        <v>101</v>
      </c>
      <c r="AK100" s="118" t="s">
        <v>101</v>
      </c>
      <c r="AL100" s="66" t="s">
        <v>101</v>
      </c>
      <c r="AM100" s="119" t="s">
        <v>101</v>
      </c>
      <c r="AN100" s="120">
        <f t="shared" si="9"/>
        <v>0</v>
      </c>
    </row>
    <row r="101" spans="1:40" x14ac:dyDescent="0.2">
      <c r="A101" s="154" t="s">
        <v>477</v>
      </c>
      <c r="B101" s="50" t="s">
        <v>158</v>
      </c>
      <c r="C101" s="50" t="s">
        <v>16</v>
      </c>
      <c r="D101" s="50">
        <v>12</v>
      </c>
      <c r="E101" s="136"/>
      <c r="F101" s="52"/>
      <c r="G101" s="66">
        <v>97</v>
      </c>
      <c r="H101" s="88">
        <f t="shared" si="5"/>
        <v>0</v>
      </c>
      <c r="I101" s="66">
        <f t="shared" si="6"/>
        <v>97</v>
      </c>
      <c r="J101" s="123">
        <v>116</v>
      </c>
      <c r="K101" s="88">
        <f t="shared" si="7"/>
        <v>0</v>
      </c>
      <c r="L101" s="124">
        <v>116</v>
      </c>
      <c r="M101" s="66">
        <v>300</v>
      </c>
      <c r="N101" s="88">
        <f t="shared" si="8"/>
        <v>0</v>
      </c>
      <c r="O101" s="66">
        <v>300</v>
      </c>
      <c r="P101" s="153">
        <v>0.82</v>
      </c>
      <c r="Q101" s="141">
        <v>1</v>
      </c>
      <c r="R101" s="141"/>
      <c r="S101" s="116">
        <v>22</v>
      </c>
      <c r="T101" s="66">
        <v>13</v>
      </c>
      <c r="U101" s="66">
        <v>284</v>
      </c>
      <c r="V101" s="66">
        <v>0</v>
      </c>
      <c r="W101" s="66">
        <v>1</v>
      </c>
      <c r="X101" s="66">
        <v>2</v>
      </c>
      <c r="Y101" s="66">
        <v>14</v>
      </c>
      <c r="Z101" s="116">
        <v>7</v>
      </c>
      <c r="AA101" s="66">
        <v>10</v>
      </c>
      <c r="AB101" s="66">
        <v>0</v>
      </c>
      <c r="AC101" s="66">
        <v>0</v>
      </c>
      <c r="AD101" s="66">
        <v>0</v>
      </c>
      <c r="AE101" s="66">
        <v>0</v>
      </c>
      <c r="AF101" s="66">
        <v>0</v>
      </c>
      <c r="AG101" s="66">
        <v>0</v>
      </c>
      <c r="AH101" s="66">
        <v>0</v>
      </c>
      <c r="AI101" s="116">
        <v>0</v>
      </c>
      <c r="AJ101" s="66">
        <v>0</v>
      </c>
      <c r="AK101" s="118">
        <v>0</v>
      </c>
      <c r="AL101" s="66">
        <v>0</v>
      </c>
      <c r="AM101" s="119">
        <v>0</v>
      </c>
      <c r="AN101" s="120">
        <f t="shared" si="9"/>
        <v>11.36</v>
      </c>
    </row>
    <row r="102" spans="1:40" x14ac:dyDescent="0.2">
      <c r="A102" s="154" t="s">
        <v>194</v>
      </c>
      <c r="B102" s="50" t="s">
        <v>158</v>
      </c>
      <c r="C102" s="50" t="s">
        <v>430</v>
      </c>
      <c r="D102" s="50">
        <v>8</v>
      </c>
      <c r="E102" s="136"/>
      <c r="F102" s="52"/>
      <c r="G102" s="66">
        <v>98</v>
      </c>
      <c r="H102" s="88">
        <f t="shared" si="5"/>
        <v>0</v>
      </c>
      <c r="I102" s="66">
        <f t="shared" si="6"/>
        <v>98</v>
      </c>
      <c r="J102" s="123">
        <v>110</v>
      </c>
      <c r="K102" s="88">
        <f t="shared" si="7"/>
        <v>0</v>
      </c>
      <c r="L102" s="124">
        <v>110</v>
      </c>
      <c r="M102" s="66">
        <v>66</v>
      </c>
      <c r="N102" s="88">
        <f t="shared" si="8"/>
        <v>0</v>
      </c>
      <c r="O102" s="66">
        <v>66</v>
      </c>
      <c r="P102" s="153">
        <v>0.9</v>
      </c>
      <c r="Q102" s="141">
        <v>16</v>
      </c>
      <c r="R102" s="141"/>
      <c r="S102" s="116">
        <v>342</v>
      </c>
      <c r="T102" s="66">
        <v>187</v>
      </c>
      <c r="U102" s="66">
        <v>4095</v>
      </c>
      <c r="V102" s="66">
        <v>20</v>
      </c>
      <c r="W102" s="66">
        <v>12</v>
      </c>
      <c r="X102" s="66">
        <v>24</v>
      </c>
      <c r="Y102" s="66">
        <v>199</v>
      </c>
      <c r="Z102" s="116">
        <v>32</v>
      </c>
      <c r="AA102" s="66">
        <v>143</v>
      </c>
      <c r="AB102" s="66">
        <v>0</v>
      </c>
      <c r="AC102" s="66">
        <v>11</v>
      </c>
      <c r="AD102" s="66">
        <v>0</v>
      </c>
      <c r="AE102" s="66">
        <v>0</v>
      </c>
      <c r="AF102" s="66">
        <v>0</v>
      </c>
      <c r="AG102" s="66">
        <v>0</v>
      </c>
      <c r="AH102" s="66">
        <v>0</v>
      </c>
      <c r="AI102" s="116">
        <v>0</v>
      </c>
      <c r="AJ102" s="66">
        <v>0</v>
      </c>
      <c r="AK102" s="118">
        <v>0</v>
      </c>
      <c r="AL102" s="66">
        <v>4</v>
      </c>
      <c r="AM102" s="119">
        <v>3</v>
      </c>
      <c r="AN102" s="120">
        <f t="shared" si="9"/>
        <v>240.10000000000002</v>
      </c>
    </row>
    <row r="103" spans="1:40" x14ac:dyDescent="0.2">
      <c r="A103" s="154" t="s">
        <v>190</v>
      </c>
      <c r="B103" s="50" t="s">
        <v>158</v>
      </c>
      <c r="C103" s="50" t="s">
        <v>436</v>
      </c>
      <c r="D103" s="50">
        <v>8</v>
      </c>
      <c r="E103" s="136"/>
      <c r="F103" s="52"/>
      <c r="G103" s="66">
        <v>99</v>
      </c>
      <c r="H103" s="88">
        <f t="shared" si="5"/>
        <v>0</v>
      </c>
      <c r="I103" s="66">
        <f t="shared" si="6"/>
        <v>99</v>
      </c>
      <c r="J103" s="123">
        <v>117</v>
      </c>
      <c r="K103" s="88">
        <f t="shared" si="7"/>
        <v>0</v>
      </c>
      <c r="L103" s="124">
        <v>117</v>
      </c>
      <c r="M103" s="66">
        <v>78</v>
      </c>
      <c r="N103" s="88">
        <f t="shared" si="8"/>
        <v>0</v>
      </c>
      <c r="O103" s="66">
        <v>78</v>
      </c>
      <c r="P103" s="153">
        <v>0.75</v>
      </c>
      <c r="Q103" s="141">
        <v>15</v>
      </c>
      <c r="R103" s="141"/>
      <c r="S103" s="116">
        <v>281</v>
      </c>
      <c r="T103" s="66">
        <v>172</v>
      </c>
      <c r="U103" s="66">
        <v>3232</v>
      </c>
      <c r="V103" s="66">
        <v>13</v>
      </c>
      <c r="W103" s="66">
        <v>15</v>
      </c>
      <c r="X103" s="66">
        <v>27</v>
      </c>
      <c r="Y103" s="66">
        <v>147</v>
      </c>
      <c r="Z103" s="116">
        <v>60</v>
      </c>
      <c r="AA103" s="66">
        <v>312</v>
      </c>
      <c r="AB103" s="66">
        <v>5</v>
      </c>
      <c r="AC103" s="66">
        <v>22</v>
      </c>
      <c r="AD103" s="66">
        <v>0</v>
      </c>
      <c r="AE103" s="66">
        <v>0</v>
      </c>
      <c r="AF103" s="66">
        <v>0</v>
      </c>
      <c r="AG103" s="66">
        <v>0</v>
      </c>
      <c r="AH103" s="66">
        <v>0</v>
      </c>
      <c r="AI103" s="116">
        <v>0</v>
      </c>
      <c r="AJ103" s="66">
        <v>0</v>
      </c>
      <c r="AK103" s="118">
        <v>0</v>
      </c>
      <c r="AL103" s="66">
        <v>2</v>
      </c>
      <c r="AM103" s="119">
        <v>1</v>
      </c>
      <c r="AN103" s="120">
        <f t="shared" si="9"/>
        <v>225.48</v>
      </c>
    </row>
    <row r="104" spans="1:40" x14ac:dyDescent="0.2">
      <c r="A104" s="154" t="s">
        <v>273</v>
      </c>
      <c r="B104" s="50" t="s">
        <v>160</v>
      </c>
      <c r="C104" s="50" t="s">
        <v>451</v>
      </c>
      <c r="D104" s="50">
        <v>11</v>
      </c>
      <c r="E104" s="136"/>
      <c r="F104" s="52"/>
      <c r="G104" s="66">
        <v>100</v>
      </c>
      <c r="H104" s="88">
        <f t="shared" si="5"/>
        <v>0</v>
      </c>
      <c r="I104" s="66">
        <f t="shared" si="6"/>
        <v>100</v>
      </c>
      <c r="J104" s="123">
        <v>114</v>
      </c>
      <c r="K104" s="88">
        <f t="shared" si="7"/>
        <v>0</v>
      </c>
      <c r="L104" s="124">
        <v>114</v>
      </c>
      <c r="M104" s="66">
        <v>201</v>
      </c>
      <c r="N104" s="88">
        <f t="shared" si="8"/>
        <v>0</v>
      </c>
      <c r="O104" s="66">
        <v>201</v>
      </c>
      <c r="P104" s="153">
        <v>0.81</v>
      </c>
      <c r="Q104" s="141">
        <v>16</v>
      </c>
      <c r="R104" s="141"/>
      <c r="S104" s="116">
        <v>0</v>
      </c>
      <c r="T104" s="66">
        <v>0</v>
      </c>
      <c r="U104" s="66">
        <v>0</v>
      </c>
      <c r="V104" s="66">
        <v>0</v>
      </c>
      <c r="W104" s="66">
        <v>0</v>
      </c>
      <c r="X104" s="66">
        <v>0</v>
      </c>
      <c r="Y104" s="66">
        <v>0</v>
      </c>
      <c r="Z104" s="116">
        <v>1</v>
      </c>
      <c r="AA104" s="66">
        <v>1</v>
      </c>
      <c r="AB104" s="66">
        <v>0</v>
      </c>
      <c r="AC104" s="66">
        <v>0</v>
      </c>
      <c r="AD104" s="66">
        <v>60</v>
      </c>
      <c r="AE104" s="66">
        <v>32</v>
      </c>
      <c r="AF104" s="66">
        <v>386</v>
      </c>
      <c r="AG104" s="66">
        <v>4</v>
      </c>
      <c r="AH104" s="66">
        <v>17</v>
      </c>
      <c r="AI104" s="116">
        <v>0</v>
      </c>
      <c r="AJ104" s="66">
        <v>0</v>
      </c>
      <c r="AK104" s="118">
        <v>0</v>
      </c>
      <c r="AL104" s="66">
        <v>0</v>
      </c>
      <c r="AM104" s="119">
        <v>0</v>
      </c>
      <c r="AN104" s="120">
        <f t="shared" si="9"/>
        <v>62.7</v>
      </c>
    </row>
    <row r="105" spans="1:40" x14ac:dyDescent="0.2">
      <c r="A105" s="154" t="s">
        <v>178</v>
      </c>
      <c r="B105" s="50" t="s">
        <v>160</v>
      </c>
      <c r="C105" s="50" t="s">
        <v>432</v>
      </c>
      <c r="D105" s="50">
        <v>4</v>
      </c>
      <c r="E105" s="136" t="s">
        <v>439</v>
      </c>
      <c r="F105" s="52"/>
      <c r="G105" s="66">
        <v>101</v>
      </c>
      <c r="H105" s="88">
        <f t="shared" si="5"/>
        <v>0</v>
      </c>
      <c r="I105" s="66">
        <f t="shared" si="6"/>
        <v>101</v>
      </c>
      <c r="J105" s="123">
        <v>103</v>
      </c>
      <c r="K105" s="88">
        <f t="shared" si="7"/>
        <v>0</v>
      </c>
      <c r="L105" s="124">
        <v>103</v>
      </c>
      <c r="M105" s="66">
        <v>51</v>
      </c>
      <c r="N105" s="88">
        <f t="shared" si="8"/>
        <v>0</v>
      </c>
      <c r="O105" s="66">
        <v>51</v>
      </c>
      <c r="P105" s="153">
        <v>0.91</v>
      </c>
      <c r="Q105" s="141">
        <v>6</v>
      </c>
      <c r="R105" s="141"/>
      <c r="S105" s="116">
        <v>0</v>
      </c>
      <c r="T105" s="66">
        <v>0</v>
      </c>
      <c r="U105" s="66">
        <v>0</v>
      </c>
      <c r="V105" s="66">
        <v>0</v>
      </c>
      <c r="W105" s="66">
        <v>0</v>
      </c>
      <c r="X105" s="66">
        <v>0</v>
      </c>
      <c r="Y105" s="66">
        <v>0</v>
      </c>
      <c r="Z105" s="116">
        <v>0</v>
      </c>
      <c r="AA105" s="66">
        <v>0</v>
      </c>
      <c r="AB105" s="66">
        <v>0</v>
      </c>
      <c r="AC105" s="66">
        <v>0</v>
      </c>
      <c r="AD105" s="66">
        <v>35</v>
      </c>
      <c r="AE105" s="66">
        <v>27</v>
      </c>
      <c r="AF105" s="66">
        <v>211</v>
      </c>
      <c r="AG105" s="66">
        <v>2</v>
      </c>
      <c r="AH105" s="66">
        <v>10</v>
      </c>
      <c r="AI105" s="116">
        <v>0</v>
      </c>
      <c r="AJ105" s="66">
        <v>0</v>
      </c>
      <c r="AK105" s="118">
        <v>0</v>
      </c>
      <c r="AL105" s="66">
        <v>1</v>
      </c>
      <c r="AM105" s="119">
        <v>0</v>
      </c>
      <c r="AN105" s="120">
        <f t="shared" si="9"/>
        <v>33.1</v>
      </c>
    </row>
    <row r="106" spans="1:40" x14ac:dyDescent="0.2">
      <c r="A106" s="154" t="s">
        <v>318</v>
      </c>
      <c r="B106" s="50" t="s">
        <v>158</v>
      </c>
      <c r="C106" s="50" t="s">
        <v>122</v>
      </c>
      <c r="D106" s="50">
        <v>12</v>
      </c>
      <c r="E106" s="136"/>
      <c r="F106" s="52"/>
      <c r="G106" s="66">
        <v>102</v>
      </c>
      <c r="H106" s="88">
        <f t="shared" si="5"/>
        <v>0</v>
      </c>
      <c r="I106" s="66">
        <f t="shared" si="6"/>
        <v>102</v>
      </c>
      <c r="J106" s="123">
        <v>118</v>
      </c>
      <c r="K106" s="88">
        <f t="shared" si="7"/>
        <v>0</v>
      </c>
      <c r="L106" s="124">
        <v>118</v>
      </c>
      <c r="M106" s="66">
        <v>242</v>
      </c>
      <c r="N106" s="88">
        <f t="shared" si="8"/>
        <v>0</v>
      </c>
      <c r="O106" s="66">
        <v>242</v>
      </c>
      <c r="P106" s="153">
        <v>0.89</v>
      </c>
      <c r="Q106" s="141">
        <v>15</v>
      </c>
      <c r="R106" s="141"/>
      <c r="S106" s="116">
        <v>296</v>
      </c>
      <c r="T106" s="66">
        <v>181</v>
      </c>
      <c r="U106" s="66">
        <v>3804</v>
      </c>
      <c r="V106" s="66">
        <v>28</v>
      </c>
      <c r="W106" s="66">
        <v>7</v>
      </c>
      <c r="X106" s="66">
        <v>25</v>
      </c>
      <c r="Y106" s="66">
        <v>176</v>
      </c>
      <c r="Z106" s="116">
        <v>28</v>
      </c>
      <c r="AA106" s="66">
        <v>51</v>
      </c>
      <c r="AB106" s="66">
        <v>1</v>
      </c>
      <c r="AC106" s="66">
        <v>3</v>
      </c>
      <c r="AD106" s="66">
        <v>0</v>
      </c>
      <c r="AE106" s="66">
        <v>0</v>
      </c>
      <c r="AF106" s="66">
        <v>0</v>
      </c>
      <c r="AG106" s="66">
        <v>0</v>
      </c>
      <c r="AH106" s="66">
        <v>0</v>
      </c>
      <c r="AI106" s="116">
        <v>0</v>
      </c>
      <c r="AJ106" s="66">
        <v>0</v>
      </c>
      <c r="AK106" s="118">
        <v>0</v>
      </c>
      <c r="AL106" s="66">
        <v>8</v>
      </c>
      <c r="AM106" s="119">
        <v>3</v>
      </c>
      <c r="AN106" s="120">
        <f t="shared" si="9"/>
        <v>262.26</v>
      </c>
    </row>
    <row r="107" spans="1:40" x14ac:dyDescent="0.2">
      <c r="A107" s="154" t="s">
        <v>371</v>
      </c>
      <c r="B107" s="50" t="s">
        <v>129</v>
      </c>
      <c r="C107" s="50" t="s">
        <v>447</v>
      </c>
      <c r="D107" s="50">
        <v>5</v>
      </c>
      <c r="E107" s="136"/>
      <c r="F107" s="52"/>
      <c r="G107" s="66">
        <v>103</v>
      </c>
      <c r="H107" s="88">
        <f t="shared" si="5"/>
        <v>0</v>
      </c>
      <c r="I107" s="66">
        <f t="shared" si="6"/>
        <v>103</v>
      </c>
      <c r="J107" s="123">
        <v>106</v>
      </c>
      <c r="K107" s="88">
        <f t="shared" si="7"/>
        <v>0</v>
      </c>
      <c r="L107" s="124">
        <v>106</v>
      </c>
      <c r="M107" s="66">
        <v>233</v>
      </c>
      <c r="N107" s="88">
        <f t="shared" si="8"/>
        <v>0</v>
      </c>
      <c r="O107" s="66">
        <v>233</v>
      </c>
      <c r="P107" s="153">
        <v>0.83</v>
      </c>
      <c r="Q107" s="141">
        <v>16</v>
      </c>
      <c r="R107" s="141"/>
      <c r="S107" s="116">
        <v>1</v>
      </c>
      <c r="T107" s="66">
        <v>1</v>
      </c>
      <c r="U107" s="66">
        <v>21</v>
      </c>
      <c r="V107" s="66">
        <v>1</v>
      </c>
      <c r="W107" s="66">
        <v>0</v>
      </c>
      <c r="X107" s="66">
        <v>0</v>
      </c>
      <c r="Y107" s="66">
        <v>1</v>
      </c>
      <c r="Z107" s="116">
        <v>87</v>
      </c>
      <c r="AA107" s="66">
        <v>370</v>
      </c>
      <c r="AB107" s="66">
        <v>2</v>
      </c>
      <c r="AC107" s="66">
        <v>17</v>
      </c>
      <c r="AD107" s="66">
        <v>71</v>
      </c>
      <c r="AE107" s="66">
        <v>53</v>
      </c>
      <c r="AF107" s="66">
        <v>353</v>
      </c>
      <c r="AG107" s="66">
        <v>1</v>
      </c>
      <c r="AH107" s="66">
        <v>9</v>
      </c>
      <c r="AI107" s="116">
        <v>855</v>
      </c>
      <c r="AJ107" s="66">
        <v>1</v>
      </c>
      <c r="AK107" s="118">
        <v>0</v>
      </c>
      <c r="AL107" s="66">
        <v>2</v>
      </c>
      <c r="AM107" s="119">
        <v>2</v>
      </c>
      <c r="AN107" s="120">
        <f t="shared" si="9"/>
        <v>97.14</v>
      </c>
    </row>
    <row r="108" spans="1:40" x14ac:dyDescent="0.2">
      <c r="A108" s="154" t="s">
        <v>478</v>
      </c>
      <c r="B108" s="50" t="s">
        <v>160</v>
      </c>
      <c r="C108" s="50" t="s">
        <v>11</v>
      </c>
      <c r="D108" s="50">
        <v>11</v>
      </c>
      <c r="E108" s="136" t="s">
        <v>439</v>
      </c>
      <c r="F108" s="52"/>
      <c r="G108" s="66">
        <v>104</v>
      </c>
      <c r="H108" s="88">
        <f t="shared" si="5"/>
        <v>0</v>
      </c>
      <c r="I108" s="66">
        <f t="shared" si="6"/>
        <v>104</v>
      </c>
      <c r="J108" s="123">
        <v>119</v>
      </c>
      <c r="K108" s="88">
        <f t="shared" si="7"/>
        <v>0</v>
      </c>
      <c r="L108" s="124">
        <v>119</v>
      </c>
      <c r="M108" s="66">
        <v>300</v>
      </c>
      <c r="N108" s="88">
        <f t="shared" si="8"/>
        <v>0</v>
      </c>
      <c r="O108" s="66">
        <v>300</v>
      </c>
      <c r="P108" s="153">
        <v>0.79</v>
      </c>
      <c r="Q108" s="141">
        <v>15</v>
      </c>
      <c r="R108" s="141"/>
      <c r="S108" s="116">
        <v>0</v>
      </c>
      <c r="T108" s="66">
        <v>0</v>
      </c>
      <c r="U108" s="66">
        <v>0</v>
      </c>
      <c r="V108" s="66">
        <v>0</v>
      </c>
      <c r="W108" s="66">
        <v>0</v>
      </c>
      <c r="X108" s="66">
        <v>0</v>
      </c>
      <c r="Y108" s="66">
        <v>0</v>
      </c>
      <c r="Z108" s="116">
        <v>0</v>
      </c>
      <c r="AA108" s="66">
        <v>0</v>
      </c>
      <c r="AB108" s="66">
        <v>0</v>
      </c>
      <c r="AC108" s="66">
        <v>0</v>
      </c>
      <c r="AD108" s="66">
        <v>63</v>
      </c>
      <c r="AE108" s="66">
        <v>43</v>
      </c>
      <c r="AF108" s="66">
        <v>515</v>
      </c>
      <c r="AG108" s="66">
        <v>2</v>
      </c>
      <c r="AH108" s="66">
        <v>22</v>
      </c>
      <c r="AI108" s="116">
        <v>0</v>
      </c>
      <c r="AJ108" s="66">
        <v>0</v>
      </c>
      <c r="AK108" s="118">
        <v>0</v>
      </c>
      <c r="AL108" s="66">
        <v>0</v>
      </c>
      <c r="AM108" s="119">
        <v>0</v>
      </c>
      <c r="AN108" s="120">
        <f t="shared" si="9"/>
        <v>63.5</v>
      </c>
    </row>
    <row r="109" spans="1:40" x14ac:dyDescent="0.2">
      <c r="A109" s="154" t="s">
        <v>372</v>
      </c>
      <c r="B109" s="50" t="s">
        <v>129</v>
      </c>
      <c r="C109" s="50" t="s">
        <v>15</v>
      </c>
      <c r="D109" s="50">
        <v>7</v>
      </c>
      <c r="E109" s="136" t="s">
        <v>450</v>
      </c>
      <c r="F109" s="52"/>
      <c r="G109" s="66">
        <v>105</v>
      </c>
      <c r="H109" s="88">
        <f t="shared" si="5"/>
        <v>0</v>
      </c>
      <c r="I109" s="66">
        <f t="shared" si="6"/>
        <v>105</v>
      </c>
      <c r="J109" s="123">
        <v>112</v>
      </c>
      <c r="K109" s="88">
        <f t="shared" si="7"/>
        <v>0</v>
      </c>
      <c r="L109" s="124">
        <v>112</v>
      </c>
      <c r="M109" s="66">
        <v>297</v>
      </c>
      <c r="N109" s="88">
        <f t="shared" si="8"/>
        <v>0</v>
      </c>
      <c r="O109" s="66">
        <v>297</v>
      </c>
      <c r="P109" s="153">
        <v>0.7</v>
      </c>
      <c r="Q109" s="141">
        <v>12</v>
      </c>
      <c r="R109" s="141"/>
      <c r="S109" s="116">
        <v>0</v>
      </c>
      <c r="T109" s="66">
        <v>0</v>
      </c>
      <c r="U109" s="66">
        <v>0</v>
      </c>
      <c r="V109" s="66">
        <v>0</v>
      </c>
      <c r="W109" s="66">
        <v>0</v>
      </c>
      <c r="X109" s="66">
        <v>0</v>
      </c>
      <c r="Y109" s="66">
        <v>0</v>
      </c>
      <c r="Z109" s="116">
        <v>81</v>
      </c>
      <c r="AA109" s="66">
        <v>448</v>
      </c>
      <c r="AB109" s="66">
        <v>4</v>
      </c>
      <c r="AC109" s="66">
        <v>21</v>
      </c>
      <c r="AD109" s="66">
        <v>18</v>
      </c>
      <c r="AE109" s="66">
        <v>9</v>
      </c>
      <c r="AF109" s="66">
        <v>22</v>
      </c>
      <c r="AG109" s="66">
        <v>0</v>
      </c>
      <c r="AH109" s="66">
        <v>2</v>
      </c>
      <c r="AI109" s="116">
        <v>0</v>
      </c>
      <c r="AJ109" s="66">
        <v>0</v>
      </c>
      <c r="AK109" s="118">
        <v>0</v>
      </c>
      <c r="AL109" s="66">
        <v>0</v>
      </c>
      <c r="AM109" s="119">
        <v>0</v>
      </c>
      <c r="AN109" s="120">
        <f t="shared" si="9"/>
        <v>71</v>
      </c>
    </row>
    <row r="110" spans="1:40" x14ac:dyDescent="0.2">
      <c r="A110" s="154" t="s">
        <v>223</v>
      </c>
      <c r="B110" s="50" t="s">
        <v>160</v>
      </c>
      <c r="C110" s="50" t="s">
        <v>428</v>
      </c>
      <c r="D110" s="50">
        <v>9</v>
      </c>
      <c r="E110" s="136"/>
      <c r="F110" s="52"/>
      <c r="G110" s="66">
        <v>106</v>
      </c>
      <c r="H110" s="88">
        <f t="shared" si="5"/>
        <v>0</v>
      </c>
      <c r="I110" s="66">
        <f t="shared" si="6"/>
        <v>106</v>
      </c>
      <c r="J110" s="123">
        <v>113</v>
      </c>
      <c r="K110" s="88">
        <f t="shared" si="7"/>
        <v>0</v>
      </c>
      <c r="L110" s="124">
        <v>113</v>
      </c>
      <c r="M110" s="66">
        <v>113</v>
      </c>
      <c r="N110" s="88">
        <f t="shared" si="8"/>
        <v>0</v>
      </c>
      <c r="O110" s="66">
        <v>113</v>
      </c>
      <c r="P110" s="153">
        <v>0.75</v>
      </c>
      <c r="Q110" s="141">
        <v>15</v>
      </c>
      <c r="R110" s="141"/>
      <c r="S110" s="116">
        <v>0</v>
      </c>
      <c r="T110" s="66">
        <v>0</v>
      </c>
      <c r="U110" s="66">
        <v>0</v>
      </c>
      <c r="V110" s="66">
        <v>0</v>
      </c>
      <c r="W110" s="66">
        <v>0</v>
      </c>
      <c r="X110" s="66">
        <v>0</v>
      </c>
      <c r="Y110" s="66">
        <v>0</v>
      </c>
      <c r="Z110" s="116">
        <v>0</v>
      </c>
      <c r="AA110" s="66">
        <v>0</v>
      </c>
      <c r="AB110" s="66">
        <v>0</v>
      </c>
      <c r="AC110" s="66">
        <v>0</v>
      </c>
      <c r="AD110" s="66">
        <v>108</v>
      </c>
      <c r="AE110" s="66">
        <v>80</v>
      </c>
      <c r="AF110" s="66">
        <v>690</v>
      </c>
      <c r="AG110" s="66">
        <v>4</v>
      </c>
      <c r="AH110" s="66">
        <v>34</v>
      </c>
      <c r="AI110" s="116">
        <v>0</v>
      </c>
      <c r="AJ110" s="66">
        <v>0</v>
      </c>
      <c r="AK110" s="118">
        <v>0</v>
      </c>
      <c r="AL110" s="66">
        <v>2</v>
      </c>
      <c r="AM110" s="119">
        <v>2</v>
      </c>
      <c r="AN110" s="120">
        <f t="shared" si="9"/>
        <v>89</v>
      </c>
    </row>
    <row r="111" spans="1:40" x14ac:dyDescent="0.2">
      <c r="A111" s="154" t="s">
        <v>171</v>
      </c>
      <c r="B111" s="50" t="s">
        <v>129</v>
      </c>
      <c r="C111" s="50" t="s">
        <v>451</v>
      </c>
      <c r="D111" s="50">
        <v>11</v>
      </c>
      <c r="E111" s="136"/>
      <c r="F111" s="52"/>
      <c r="G111" s="66">
        <v>107</v>
      </c>
      <c r="H111" s="88">
        <f t="shared" si="5"/>
        <v>0</v>
      </c>
      <c r="I111" s="66">
        <f t="shared" si="6"/>
        <v>107</v>
      </c>
      <c r="J111" s="123">
        <v>86</v>
      </c>
      <c r="K111" s="88">
        <f t="shared" si="7"/>
        <v>0</v>
      </c>
      <c r="L111" s="124">
        <v>86</v>
      </c>
      <c r="M111" s="66">
        <v>41</v>
      </c>
      <c r="N111" s="88">
        <f t="shared" si="8"/>
        <v>0</v>
      </c>
      <c r="O111" s="66">
        <v>41</v>
      </c>
      <c r="P111" s="153">
        <v>0.81</v>
      </c>
      <c r="Q111" s="141">
        <v>16</v>
      </c>
      <c r="R111" s="141"/>
      <c r="S111" s="116">
        <v>0</v>
      </c>
      <c r="T111" s="66">
        <v>0</v>
      </c>
      <c r="U111" s="66">
        <v>0</v>
      </c>
      <c r="V111" s="66">
        <v>0</v>
      </c>
      <c r="W111" s="66">
        <v>0</v>
      </c>
      <c r="X111" s="66">
        <v>0</v>
      </c>
      <c r="Y111" s="66">
        <v>0</v>
      </c>
      <c r="Z111" s="116">
        <v>240</v>
      </c>
      <c r="AA111" s="66">
        <v>938</v>
      </c>
      <c r="AB111" s="66">
        <v>8</v>
      </c>
      <c r="AC111" s="66">
        <v>44</v>
      </c>
      <c r="AD111" s="66">
        <v>88</v>
      </c>
      <c r="AE111" s="66">
        <v>59</v>
      </c>
      <c r="AF111" s="66">
        <v>350</v>
      </c>
      <c r="AG111" s="66">
        <v>0</v>
      </c>
      <c r="AH111" s="66">
        <v>17</v>
      </c>
      <c r="AI111" s="116">
        <v>0</v>
      </c>
      <c r="AJ111" s="66">
        <v>0</v>
      </c>
      <c r="AK111" s="118">
        <v>0</v>
      </c>
      <c r="AL111" s="66">
        <v>2</v>
      </c>
      <c r="AM111" s="119">
        <v>1</v>
      </c>
      <c r="AN111" s="120">
        <f t="shared" si="9"/>
        <v>174.8</v>
      </c>
    </row>
    <row r="112" spans="1:40" x14ac:dyDescent="0.2">
      <c r="A112" s="154" t="s">
        <v>296</v>
      </c>
      <c r="B112" s="50" t="s">
        <v>160</v>
      </c>
      <c r="C112" s="50" t="s">
        <v>19</v>
      </c>
      <c r="D112" s="50">
        <v>5</v>
      </c>
      <c r="E112" s="136"/>
      <c r="F112" s="52"/>
      <c r="G112" s="66">
        <v>108</v>
      </c>
      <c r="H112" s="88">
        <f t="shared" si="5"/>
        <v>0</v>
      </c>
      <c r="I112" s="66">
        <f t="shared" si="6"/>
        <v>108</v>
      </c>
      <c r="J112" s="123">
        <v>133</v>
      </c>
      <c r="K112" s="88">
        <f t="shared" si="7"/>
        <v>0</v>
      </c>
      <c r="L112" s="124">
        <v>133</v>
      </c>
      <c r="M112" s="66">
        <v>182</v>
      </c>
      <c r="N112" s="88">
        <f t="shared" si="8"/>
        <v>0</v>
      </c>
      <c r="O112" s="66">
        <v>182</v>
      </c>
      <c r="P112" s="153">
        <v>0.72</v>
      </c>
      <c r="Q112" s="141">
        <v>14</v>
      </c>
      <c r="R112" s="141"/>
      <c r="S112" s="116">
        <v>0</v>
      </c>
      <c r="T112" s="66">
        <v>0</v>
      </c>
      <c r="U112" s="66">
        <v>0</v>
      </c>
      <c r="V112" s="66">
        <v>0</v>
      </c>
      <c r="W112" s="66">
        <v>0</v>
      </c>
      <c r="X112" s="66">
        <v>0</v>
      </c>
      <c r="Y112" s="66">
        <v>0</v>
      </c>
      <c r="Z112" s="116">
        <v>0</v>
      </c>
      <c r="AA112" s="66">
        <v>0</v>
      </c>
      <c r="AB112" s="66">
        <v>0</v>
      </c>
      <c r="AC112" s="66">
        <v>0</v>
      </c>
      <c r="AD112" s="66">
        <v>39</v>
      </c>
      <c r="AE112" s="66">
        <v>26</v>
      </c>
      <c r="AF112" s="66">
        <v>432</v>
      </c>
      <c r="AG112" s="66">
        <v>6</v>
      </c>
      <c r="AH112" s="66">
        <v>19</v>
      </c>
      <c r="AI112" s="116">
        <v>0</v>
      </c>
      <c r="AJ112" s="66">
        <v>0</v>
      </c>
      <c r="AK112" s="118">
        <v>0</v>
      </c>
      <c r="AL112" s="66">
        <v>3</v>
      </c>
      <c r="AM112" s="119">
        <v>2</v>
      </c>
      <c r="AN112" s="120">
        <f t="shared" si="9"/>
        <v>75.2</v>
      </c>
    </row>
    <row r="113" spans="1:40" x14ac:dyDescent="0.2">
      <c r="A113" s="154" t="s">
        <v>311</v>
      </c>
      <c r="B113" s="50" t="s">
        <v>132</v>
      </c>
      <c r="C113" s="50" t="s">
        <v>126</v>
      </c>
      <c r="D113" s="50">
        <v>8</v>
      </c>
      <c r="E113" s="136"/>
      <c r="F113" s="52"/>
      <c r="G113" s="66">
        <v>109</v>
      </c>
      <c r="H113" s="88">
        <f t="shared" si="5"/>
        <v>0</v>
      </c>
      <c r="I113" s="66">
        <f t="shared" si="6"/>
        <v>109</v>
      </c>
      <c r="J113" s="123">
        <v>135</v>
      </c>
      <c r="K113" s="88">
        <f t="shared" si="7"/>
        <v>0</v>
      </c>
      <c r="L113" s="124">
        <v>135</v>
      </c>
      <c r="M113" s="66">
        <v>216</v>
      </c>
      <c r="N113" s="88">
        <f t="shared" si="8"/>
        <v>0</v>
      </c>
      <c r="O113" s="66">
        <v>216</v>
      </c>
      <c r="P113" s="153">
        <v>0.44</v>
      </c>
      <c r="Q113" s="141">
        <v>10</v>
      </c>
      <c r="R113" s="141"/>
      <c r="S113" s="116">
        <v>0</v>
      </c>
      <c r="T113" s="66">
        <v>0</v>
      </c>
      <c r="U113" s="66">
        <v>0</v>
      </c>
      <c r="V113" s="66">
        <v>0</v>
      </c>
      <c r="W113" s="66">
        <v>0</v>
      </c>
      <c r="X113" s="66">
        <v>0</v>
      </c>
      <c r="Y113" s="66">
        <v>0</v>
      </c>
      <c r="Z113" s="116">
        <v>0</v>
      </c>
      <c r="AA113" s="66">
        <v>0</v>
      </c>
      <c r="AB113" s="66">
        <v>0</v>
      </c>
      <c r="AC113" s="66">
        <v>0</v>
      </c>
      <c r="AD113" s="66">
        <v>23</v>
      </c>
      <c r="AE113" s="66">
        <v>11</v>
      </c>
      <c r="AF113" s="66">
        <v>95</v>
      </c>
      <c r="AG113" s="66">
        <v>0</v>
      </c>
      <c r="AH113" s="66">
        <v>7</v>
      </c>
      <c r="AI113" s="116">
        <v>0</v>
      </c>
      <c r="AJ113" s="66">
        <v>0</v>
      </c>
      <c r="AK113" s="118">
        <v>0</v>
      </c>
      <c r="AL113" s="66">
        <v>0</v>
      </c>
      <c r="AM113" s="119">
        <v>0</v>
      </c>
      <c r="AN113" s="120">
        <f t="shared" si="9"/>
        <v>9.5</v>
      </c>
    </row>
    <row r="114" spans="1:40" x14ac:dyDescent="0.2">
      <c r="A114" s="154" t="s">
        <v>254</v>
      </c>
      <c r="B114" s="50" t="s">
        <v>129</v>
      </c>
      <c r="C114" s="50" t="s">
        <v>451</v>
      </c>
      <c r="D114" s="50">
        <v>11</v>
      </c>
      <c r="E114" s="136"/>
      <c r="F114" s="52"/>
      <c r="G114" s="66">
        <v>110</v>
      </c>
      <c r="H114" s="88">
        <f t="shared" si="5"/>
        <v>0</v>
      </c>
      <c r="I114" s="66">
        <f t="shared" si="6"/>
        <v>110</v>
      </c>
      <c r="J114" s="123">
        <v>105</v>
      </c>
      <c r="K114" s="88">
        <f t="shared" si="7"/>
        <v>0</v>
      </c>
      <c r="L114" s="124">
        <v>105</v>
      </c>
      <c r="M114" s="66">
        <v>80</v>
      </c>
      <c r="N114" s="88">
        <f t="shared" si="8"/>
        <v>0</v>
      </c>
      <c r="O114" s="66">
        <v>80</v>
      </c>
      <c r="P114" s="153">
        <v>0.56999999999999995</v>
      </c>
      <c r="Q114" s="141">
        <v>16</v>
      </c>
      <c r="R114" s="141"/>
      <c r="S114" s="116">
        <v>0</v>
      </c>
      <c r="T114" s="66">
        <v>0</v>
      </c>
      <c r="U114" s="66">
        <v>0</v>
      </c>
      <c r="V114" s="66">
        <v>0</v>
      </c>
      <c r="W114" s="66">
        <v>0</v>
      </c>
      <c r="X114" s="66">
        <v>0</v>
      </c>
      <c r="Y114" s="66">
        <v>0</v>
      </c>
      <c r="Z114" s="116">
        <v>82</v>
      </c>
      <c r="AA114" s="66">
        <v>348</v>
      </c>
      <c r="AB114" s="66">
        <v>4</v>
      </c>
      <c r="AC114" s="66">
        <v>26</v>
      </c>
      <c r="AD114" s="66">
        <v>93</v>
      </c>
      <c r="AE114" s="66">
        <v>74</v>
      </c>
      <c r="AF114" s="66">
        <v>693</v>
      </c>
      <c r="AG114" s="66">
        <v>3</v>
      </c>
      <c r="AH114" s="66">
        <v>31</v>
      </c>
      <c r="AI114" s="116">
        <v>17</v>
      </c>
      <c r="AJ114" s="66">
        <v>0</v>
      </c>
      <c r="AK114" s="118">
        <v>0</v>
      </c>
      <c r="AL114" s="66">
        <v>3</v>
      </c>
      <c r="AM114" s="119">
        <v>2</v>
      </c>
      <c r="AN114" s="120">
        <f t="shared" si="9"/>
        <v>142.1</v>
      </c>
    </row>
    <row r="115" spans="1:40" x14ac:dyDescent="0.2">
      <c r="A115" s="154" t="s">
        <v>272</v>
      </c>
      <c r="B115" s="50" t="s">
        <v>132</v>
      </c>
      <c r="C115" s="50" t="s">
        <v>448</v>
      </c>
      <c r="D115" s="50">
        <v>11</v>
      </c>
      <c r="E115" s="136" t="s">
        <v>439</v>
      </c>
      <c r="F115" s="52"/>
      <c r="G115" s="66">
        <v>111</v>
      </c>
      <c r="H115" s="88">
        <f t="shared" si="5"/>
        <v>0</v>
      </c>
      <c r="I115" s="66">
        <f t="shared" si="6"/>
        <v>111</v>
      </c>
      <c r="J115" s="123">
        <v>96</v>
      </c>
      <c r="K115" s="88">
        <f t="shared" si="7"/>
        <v>0</v>
      </c>
      <c r="L115" s="124">
        <v>96</v>
      </c>
      <c r="M115" s="66">
        <v>159</v>
      </c>
      <c r="N115" s="88">
        <f t="shared" si="8"/>
        <v>0</v>
      </c>
      <c r="O115" s="66">
        <v>159</v>
      </c>
      <c r="P115" s="153">
        <v>0.35</v>
      </c>
      <c r="Q115" s="141">
        <v>16</v>
      </c>
      <c r="R115" s="141"/>
      <c r="S115" s="116">
        <v>0</v>
      </c>
      <c r="T115" s="66">
        <v>0</v>
      </c>
      <c r="U115" s="66">
        <v>0</v>
      </c>
      <c r="V115" s="66">
        <v>0</v>
      </c>
      <c r="W115" s="66">
        <v>0</v>
      </c>
      <c r="X115" s="66">
        <v>0</v>
      </c>
      <c r="Y115" s="66">
        <v>0</v>
      </c>
      <c r="Z115" s="116">
        <v>0</v>
      </c>
      <c r="AA115" s="66">
        <v>0</v>
      </c>
      <c r="AB115" s="66">
        <v>0</v>
      </c>
      <c r="AC115" s="66">
        <v>0</v>
      </c>
      <c r="AD115" s="66">
        <v>105</v>
      </c>
      <c r="AE115" s="66">
        <v>58</v>
      </c>
      <c r="AF115" s="66">
        <v>847</v>
      </c>
      <c r="AG115" s="66">
        <v>6</v>
      </c>
      <c r="AH115" s="66">
        <v>36</v>
      </c>
      <c r="AI115" s="116">
        <v>0</v>
      </c>
      <c r="AJ115" s="66">
        <v>0</v>
      </c>
      <c r="AK115" s="118">
        <v>0</v>
      </c>
      <c r="AL115" s="66">
        <v>4</v>
      </c>
      <c r="AM115" s="119">
        <v>2</v>
      </c>
      <c r="AN115" s="120">
        <f t="shared" si="9"/>
        <v>116.7</v>
      </c>
    </row>
    <row r="116" spans="1:40" x14ac:dyDescent="0.2">
      <c r="A116" s="154" t="s">
        <v>207</v>
      </c>
      <c r="B116" s="50" t="s">
        <v>132</v>
      </c>
      <c r="C116" s="50" t="s">
        <v>438</v>
      </c>
      <c r="D116" s="50">
        <v>11</v>
      </c>
      <c r="E116" s="136"/>
      <c r="F116" s="52"/>
      <c r="G116" s="66">
        <v>112</v>
      </c>
      <c r="H116" s="88">
        <f t="shared" si="5"/>
        <v>0</v>
      </c>
      <c r="I116" s="66">
        <f t="shared" si="6"/>
        <v>112</v>
      </c>
      <c r="J116" s="123">
        <v>104</v>
      </c>
      <c r="K116" s="88">
        <f t="shared" si="7"/>
        <v>0</v>
      </c>
      <c r="L116" s="124">
        <v>104</v>
      </c>
      <c r="M116" s="66">
        <v>61</v>
      </c>
      <c r="N116" s="88">
        <f t="shared" si="8"/>
        <v>0</v>
      </c>
      <c r="O116" s="66">
        <v>61</v>
      </c>
      <c r="P116" s="153">
        <v>0.61</v>
      </c>
      <c r="Q116" s="141">
        <v>14</v>
      </c>
      <c r="R116" s="141"/>
      <c r="S116" s="116">
        <v>0</v>
      </c>
      <c r="T116" s="66">
        <v>0</v>
      </c>
      <c r="U116" s="66">
        <v>0</v>
      </c>
      <c r="V116" s="66">
        <v>0</v>
      </c>
      <c r="W116" s="66">
        <v>0</v>
      </c>
      <c r="X116" s="66">
        <v>0</v>
      </c>
      <c r="Y116" s="66">
        <v>0</v>
      </c>
      <c r="Z116" s="116">
        <v>0</v>
      </c>
      <c r="AA116" s="66">
        <v>0</v>
      </c>
      <c r="AB116" s="66">
        <v>0</v>
      </c>
      <c r="AC116" s="66">
        <v>0</v>
      </c>
      <c r="AD116" s="66">
        <v>78</v>
      </c>
      <c r="AE116" s="66">
        <v>48</v>
      </c>
      <c r="AF116" s="66">
        <v>692</v>
      </c>
      <c r="AG116" s="66">
        <v>3</v>
      </c>
      <c r="AH116" s="66">
        <v>30</v>
      </c>
      <c r="AI116" s="116">
        <v>0</v>
      </c>
      <c r="AJ116" s="66">
        <v>0</v>
      </c>
      <c r="AK116" s="118">
        <v>0</v>
      </c>
      <c r="AL116" s="66">
        <v>0</v>
      </c>
      <c r="AM116" s="119">
        <v>0</v>
      </c>
      <c r="AN116" s="120">
        <f t="shared" si="9"/>
        <v>87.2</v>
      </c>
    </row>
    <row r="117" spans="1:40" x14ac:dyDescent="0.2">
      <c r="A117" s="154" t="s">
        <v>282</v>
      </c>
      <c r="B117" s="50" t="s">
        <v>158</v>
      </c>
      <c r="C117" s="50" t="s">
        <v>432</v>
      </c>
      <c r="D117" s="50">
        <v>4</v>
      </c>
      <c r="E117" s="136"/>
      <c r="F117" s="52"/>
      <c r="G117" s="66">
        <v>113</v>
      </c>
      <c r="H117" s="88">
        <f t="shared" si="5"/>
        <v>0</v>
      </c>
      <c r="I117" s="66">
        <f t="shared" si="6"/>
        <v>113</v>
      </c>
      <c r="J117" s="123">
        <v>121</v>
      </c>
      <c r="K117" s="88">
        <f t="shared" si="7"/>
        <v>0</v>
      </c>
      <c r="L117" s="124">
        <v>121</v>
      </c>
      <c r="M117" s="66">
        <v>190</v>
      </c>
      <c r="N117" s="88">
        <f t="shared" si="8"/>
        <v>0</v>
      </c>
      <c r="O117" s="66">
        <v>190</v>
      </c>
      <c r="P117" s="153">
        <v>0.6</v>
      </c>
      <c r="Q117" s="141">
        <v>15</v>
      </c>
      <c r="R117" s="141"/>
      <c r="S117" s="116">
        <v>341</v>
      </c>
      <c r="T117" s="66">
        <v>164</v>
      </c>
      <c r="U117" s="66">
        <v>4042</v>
      </c>
      <c r="V117" s="66">
        <v>26</v>
      </c>
      <c r="W117" s="66">
        <v>5</v>
      </c>
      <c r="X117" s="66">
        <v>35</v>
      </c>
      <c r="Y117" s="66">
        <v>184</v>
      </c>
      <c r="Z117" s="116">
        <v>60</v>
      </c>
      <c r="AA117" s="66">
        <v>355</v>
      </c>
      <c r="AB117" s="66">
        <v>1</v>
      </c>
      <c r="AC117" s="66">
        <v>19</v>
      </c>
      <c r="AD117" s="66">
        <v>0</v>
      </c>
      <c r="AE117" s="66">
        <v>0</v>
      </c>
      <c r="AF117" s="66">
        <v>0</v>
      </c>
      <c r="AG117" s="66">
        <v>0</v>
      </c>
      <c r="AH117" s="66">
        <v>0</v>
      </c>
      <c r="AI117" s="116">
        <v>0</v>
      </c>
      <c r="AJ117" s="66">
        <v>0</v>
      </c>
      <c r="AK117" s="118">
        <v>0</v>
      </c>
      <c r="AL117" s="66">
        <v>3</v>
      </c>
      <c r="AM117" s="119">
        <v>1</v>
      </c>
      <c r="AN117" s="120">
        <f t="shared" si="9"/>
        <v>300.18</v>
      </c>
    </row>
    <row r="118" spans="1:40" x14ac:dyDescent="0.2">
      <c r="A118" s="154" t="s">
        <v>479</v>
      </c>
      <c r="B118" s="50" t="s">
        <v>132</v>
      </c>
      <c r="C118" s="50" t="s">
        <v>435</v>
      </c>
      <c r="D118" s="50">
        <v>4</v>
      </c>
      <c r="E118" s="136"/>
      <c r="F118" s="52"/>
      <c r="G118" s="66">
        <v>114</v>
      </c>
      <c r="H118" s="88">
        <f t="shared" si="5"/>
        <v>0</v>
      </c>
      <c r="I118" s="66">
        <f t="shared" si="6"/>
        <v>114</v>
      </c>
      <c r="J118" s="123">
        <v>123</v>
      </c>
      <c r="K118" s="88">
        <f t="shared" si="7"/>
        <v>0</v>
      </c>
      <c r="L118" s="124">
        <v>123</v>
      </c>
      <c r="M118" s="66">
        <v>300</v>
      </c>
      <c r="N118" s="88">
        <f t="shared" si="8"/>
        <v>0</v>
      </c>
      <c r="O118" s="66">
        <v>300</v>
      </c>
      <c r="P118" s="153">
        <v>0.45</v>
      </c>
      <c r="Q118" s="141" t="s">
        <v>101</v>
      </c>
      <c r="R118" s="141"/>
      <c r="S118" s="116" t="s">
        <v>101</v>
      </c>
      <c r="T118" s="66" t="s">
        <v>101</v>
      </c>
      <c r="U118" s="66" t="s">
        <v>101</v>
      </c>
      <c r="V118" s="66" t="s">
        <v>101</v>
      </c>
      <c r="W118" s="66" t="s">
        <v>101</v>
      </c>
      <c r="X118" s="66" t="s">
        <v>101</v>
      </c>
      <c r="Y118" s="66" t="s">
        <v>101</v>
      </c>
      <c r="Z118" s="116" t="s">
        <v>101</v>
      </c>
      <c r="AA118" s="66" t="s">
        <v>101</v>
      </c>
      <c r="AB118" s="66" t="s">
        <v>101</v>
      </c>
      <c r="AC118" s="66" t="s">
        <v>101</v>
      </c>
      <c r="AD118" s="66" t="s">
        <v>101</v>
      </c>
      <c r="AE118" s="66" t="s">
        <v>101</v>
      </c>
      <c r="AF118" s="66" t="s">
        <v>101</v>
      </c>
      <c r="AG118" s="66" t="s">
        <v>101</v>
      </c>
      <c r="AH118" s="66" t="s">
        <v>101</v>
      </c>
      <c r="AI118" s="116" t="s">
        <v>101</v>
      </c>
      <c r="AJ118" s="66" t="s">
        <v>101</v>
      </c>
      <c r="AK118" s="118" t="s">
        <v>101</v>
      </c>
      <c r="AL118" s="66" t="s">
        <v>101</v>
      </c>
      <c r="AM118" s="119" t="s">
        <v>101</v>
      </c>
      <c r="AN118" s="120">
        <f t="shared" si="9"/>
        <v>0</v>
      </c>
    </row>
    <row r="119" spans="1:40" x14ac:dyDescent="0.2">
      <c r="A119" s="154" t="s">
        <v>384</v>
      </c>
      <c r="B119" s="50" t="s">
        <v>129</v>
      </c>
      <c r="C119" s="50" t="s">
        <v>431</v>
      </c>
      <c r="D119" s="50">
        <v>7</v>
      </c>
      <c r="E119" s="136"/>
      <c r="F119" s="52"/>
      <c r="G119" s="66">
        <v>115</v>
      </c>
      <c r="H119" s="88">
        <f t="shared" si="5"/>
        <v>0</v>
      </c>
      <c r="I119" s="66">
        <f t="shared" si="6"/>
        <v>115</v>
      </c>
      <c r="J119" s="123">
        <v>101</v>
      </c>
      <c r="K119" s="88">
        <f t="shared" si="7"/>
        <v>0</v>
      </c>
      <c r="L119" s="124">
        <v>101</v>
      </c>
      <c r="M119" s="66">
        <v>221</v>
      </c>
      <c r="N119" s="88">
        <f t="shared" si="8"/>
        <v>0</v>
      </c>
      <c r="O119" s="66">
        <v>221</v>
      </c>
      <c r="P119" s="153">
        <v>0.54</v>
      </c>
      <c r="Q119" s="141">
        <v>4</v>
      </c>
      <c r="R119" s="141"/>
      <c r="S119" s="116">
        <v>0</v>
      </c>
      <c r="T119" s="66">
        <v>0</v>
      </c>
      <c r="U119" s="66">
        <v>0</v>
      </c>
      <c r="V119" s="66">
        <v>0</v>
      </c>
      <c r="W119" s="66">
        <v>0</v>
      </c>
      <c r="X119" s="66">
        <v>0</v>
      </c>
      <c r="Y119" s="66">
        <v>0</v>
      </c>
      <c r="Z119" s="116">
        <v>49</v>
      </c>
      <c r="AA119" s="66">
        <v>208</v>
      </c>
      <c r="AB119" s="66">
        <v>0</v>
      </c>
      <c r="AC119" s="66">
        <v>11</v>
      </c>
      <c r="AD119" s="66">
        <v>8</v>
      </c>
      <c r="AE119" s="66">
        <v>7</v>
      </c>
      <c r="AF119" s="66">
        <v>59</v>
      </c>
      <c r="AG119" s="66">
        <v>1</v>
      </c>
      <c r="AH119" s="66">
        <v>3</v>
      </c>
      <c r="AI119" s="116">
        <v>0</v>
      </c>
      <c r="AJ119" s="66">
        <v>0</v>
      </c>
      <c r="AK119" s="118">
        <v>0</v>
      </c>
      <c r="AL119" s="66">
        <v>0</v>
      </c>
      <c r="AM119" s="119">
        <v>0</v>
      </c>
      <c r="AN119" s="120">
        <f t="shared" si="9"/>
        <v>32.700000000000003</v>
      </c>
    </row>
    <row r="120" spans="1:40" x14ac:dyDescent="0.2">
      <c r="A120" s="154" t="s">
        <v>335</v>
      </c>
      <c r="B120" s="50" t="s">
        <v>129</v>
      </c>
      <c r="C120" s="50" t="s">
        <v>432</v>
      </c>
      <c r="D120" s="50">
        <v>4</v>
      </c>
      <c r="E120" s="136" t="s">
        <v>439</v>
      </c>
      <c r="F120" s="52"/>
      <c r="G120" s="66">
        <v>116</v>
      </c>
      <c r="H120" s="88">
        <f t="shared" si="5"/>
        <v>0</v>
      </c>
      <c r="I120" s="66">
        <f t="shared" si="6"/>
        <v>116</v>
      </c>
      <c r="J120" s="123">
        <v>98</v>
      </c>
      <c r="K120" s="88">
        <f t="shared" si="7"/>
        <v>0</v>
      </c>
      <c r="L120" s="124">
        <v>98</v>
      </c>
      <c r="M120" s="66">
        <v>140</v>
      </c>
      <c r="N120" s="88">
        <f t="shared" si="8"/>
        <v>0</v>
      </c>
      <c r="O120" s="66">
        <v>140</v>
      </c>
      <c r="P120" s="153">
        <v>0.73</v>
      </c>
      <c r="Q120" s="141">
        <v>10</v>
      </c>
      <c r="R120" s="141"/>
      <c r="S120" s="116">
        <v>0</v>
      </c>
      <c r="T120" s="66">
        <v>0</v>
      </c>
      <c r="U120" s="66">
        <v>0</v>
      </c>
      <c r="V120" s="66">
        <v>0</v>
      </c>
      <c r="W120" s="66">
        <v>0</v>
      </c>
      <c r="X120" s="66">
        <v>0</v>
      </c>
      <c r="Y120" s="66">
        <v>0</v>
      </c>
      <c r="Z120" s="116">
        <v>64</v>
      </c>
      <c r="AA120" s="66">
        <v>294</v>
      </c>
      <c r="AB120" s="66">
        <v>2</v>
      </c>
      <c r="AC120" s="66">
        <v>11</v>
      </c>
      <c r="AD120" s="66">
        <v>54</v>
      </c>
      <c r="AE120" s="66">
        <v>39</v>
      </c>
      <c r="AF120" s="66">
        <v>510</v>
      </c>
      <c r="AG120" s="66">
        <v>4</v>
      </c>
      <c r="AH120" s="66">
        <v>22</v>
      </c>
      <c r="AI120" s="116">
        <v>165</v>
      </c>
      <c r="AJ120" s="66">
        <v>0</v>
      </c>
      <c r="AK120" s="118">
        <v>0</v>
      </c>
      <c r="AL120" s="66">
        <v>1</v>
      </c>
      <c r="AM120" s="119">
        <v>1</v>
      </c>
      <c r="AN120" s="120">
        <f t="shared" si="9"/>
        <v>114.4</v>
      </c>
    </row>
    <row r="121" spans="1:40" x14ac:dyDescent="0.2">
      <c r="A121" s="154" t="s">
        <v>183</v>
      </c>
      <c r="B121" s="50" t="s">
        <v>132</v>
      </c>
      <c r="C121" s="50" t="s">
        <v>13</v>
      </c>
      <c r="D121" s="50">
        <v>11</v>
      </c>
      <c r="E121" s="136" t="s">
        <v>450</v>
      </c>
      <c r="F121" s="52"/>
      <c r="G121" s="66">
        <v>117</v>
      </c>
      <c r="H121" s="88">
        <f t="shared" si="5"/>
        <v>0</v>
      </c>
      <c r="I121" s="66">
        <f t="shared" si="6"/>
        <v>117</v>
      </c>
      <c r="J121" s="123">
        <v>100</v>
      </c>
      <c r="K121" s="88">
        <f t="shared" si="7"/>
        <v>0</v>
      </c>
      <c r="L121" s="124">
        <v>100</v>
      </c>
      <c r="M121" s="66">
        <v>300</v>
      </c>
      <c r="N121" s="88">
        <f t="shared" si="8"/>
        <v>0</v>
      </c>
      <c r="O121" s="66">
        <v>300</v>
      </c>
      <c r="P121" s="153">
        <v>0.76</v>
      </c>
      <c r="Q121" s="141" t="s">
        <v>101</v>
      </c>
      <c r="R121" s="141"/>
      <c r="S121" s="116" t="s">
        <v>101</v>
      </c>
      <c r="T121" s="66" t="s">
        <v>101</v>
      </c>
      <c r="U121" s="66" t="s">
        <v>101</v>
      </c>
      <c r="V121" s="66" t="s">
        <v>101</v>
      </c>
      <c r="W121" s="66" t="s">
        <v>101</v>
      </c>
      <c r="X121" s="66" t="s">
        <v>101</v>
      </c>
      <c r="Y121" s="66" t="s">
        <v>101</v>
      </c>
      <c r="Z121" s="116" t="s">
        <v>101</v>
      </c>
      <c r="AA121" s="66" t="s">
        <v>101</v>
      </c>
      <c r="AB121" s="66" t="s">
        <v>101</v>
      </c>
      <c r="AC121" s="66" t="s">
        <v>101</v>
      </c>
      <c r="AD121" s="66" t="s">
        <v>101</v>
      </c>
      <c r="AE121" s="66" t="s">
        <v>101</v>
      </c>
      <c r="AF121" s="66" t="s">
        <v>101</v>
      </c>
      <c r="AG121" s="66" t="s">
        <v>101</v>
      </c>
      <c r="AH121" s="66" t="s">
        <v>101</v>
      </c>
      <c r="AI121" s="116" t="s">
        <v>101</v>
      </c>
      <c r="AJ121" s="66" t="s">
        <v>101</v>
      </c>
      <c r="AK121" s="118" t="s">
        <v>101</v>
      </c>
      <c r="AL121" s="66" t="s">
        <v>101</v>
      </c>
      <c r="AM121" s="119" t="s">
        <v>101</v>
      </c>
      <c r="AN121" s="120">
        <f t="shared" si="9"/>
        <v>0</v>
      </c>
    </row>
    <row r="122" spans="1:40" x14ac:dyDescent="0.2">
      <c r="A122" s="154" t="s">
        <v>229</v>
      </c>
      <c r="B122" s="50" t="s">
        <v>132</v>
      </c>
      <c r="C122" s="50" t="s">
        <v>15</v>
      </c>
      <c r="D122" s="50">
        <v>7</v>
      </c>
      <c r="E122" s="136"/>
      <c r="F122" s="52"/>
      <c r="G122" s="66">
        <v>119</v>
      </c>
      <c r="H122" s="88">
        <f t="shared" si="5"/>
        <v>0</v>
      </c>
      <c r="I122" s="66">
        <f t="shared" si="6"/>
        <v>119</v>
      </c>
      <c r="J122" s="123">
        <v>91</v>
      </c>
      <c r="K122" s="88">
        <f t="shared" si="7"/>
        <v>0</v>
      </c>
      <c r="L122" s="124">
        <v>91</v>
      </c>
      <c r="M122" s="66">
        <v>94</v>
      </c>
      <c r="N122" s="88">
        <f t="shared" si="8"/>
        <v>0</v>
      </c>
      <c r="O122" s="66">
        <v>94</v>
      </c>
      <c r="P122" s="153">
        <v>0.56999999999999995</v>
      </c>
      <c r="Q122" s="141">
        <v>15</v>
      </c>
      <c r="R122" s="141"/>
      <c r="S122" s="116">
        <v>1</v>
      </c>
      <c r="T122" s="66">
        <v>0</v>
      </c>
      <c r="U122" s="66">
        <v>10</v>
      </c>
      <c r="V122" s="66">
        <v>0</v>
      </c>
      <c r="W122" s="66">
        <v>0</v>
      </c>
      <c r="X122" s="66">
        <v>0</v>
      </c>
      <c r="Y122" s="66">
        <v>1</v>
      </c>
      <c r="Z122" s="116">
        <v>9</v>
      </c>
      <c r="AA122" s="66">
        <v>17</v>
      </c>
      <c r="AB122" s="66">
        <v>0</v>
      </c>
      <c r="AC122" s="66">
        <v>1</v>
      </c>
      <c r="AD122" s="66">
        <v>92</v>
      </c>
      <c r="AE122" s="66">
        <v>66</v>
      </c>
      <c r="AF122" s="66">
        <v>653</v>
      </c>
      <c r="AG122" s="66">
        <v>4</v>
      </c>
      <c r="AH122" s="66">
        <v>29</v>
      </c>
      <c r="AI122" s="116">
        <v>0</v>
      </c>
      <c r="AJ122" s="66">
        <v>0</v>
      </c>
      <c r="AK122" s="118">
        <v>1</v>
      </c>
      <c r="AL122" s="66">
        <v>1</v>
      </c>
      <c r="AM122" s="119">
        <v>0</v>
      </c>
      <c r="AN122" s="120">
        <f t="shared" si="9"/>
        <v>93.399999999999991</v>
      </c>
    </row>
    <row r="123" spans="1:40" x14ac:dyDescent="0.2">
      <c r="A123" s="154" t="s">
        <v>275</v>
      </c>
      <c r="B123" s="50" t="s">
        <v>129</v>
      </c>
      <c r="C123" s="50" t="s">
        <v>15</v>
      </c>
      <c r="D123" s="50">
        <v>7</v>
      </c>
      <c r="E123" s="136" t="s">
        <v>439</v>
      </c>
      <c r="F123" s="52"/>
      <c r="G123" s="66">
        <v>121</v>
      </c>
      <c r="H123" s="88">
        <f t="shared" si="5"/>
        <v>0</v>
      </c>
      <c r="I123" s="66">
        <f t="shared" si="6"/>
        <v>121</v>
      </c>
      <c r="J123" s="123">
        <v>89</v>
      </c>
      <c r="K123" s="88">
        <f t="shared" si="7"/>
        <v>0</v>
      </c>
      <c r="L123" s="124">
        <v>89</v>
      </c>
      <c r="M123" s="66">
        <v>150</v>
      </c>
      <c r="N123" s="88">
        <f t="shared" si="8"/>
        <v>0</v>
      </c>
      <c r="O123" s="66">
        <v>150</v>
      </c>
      <c r="P123" s="153">
        <v>0.67</v>
      </c>
      <c r="Q123" s="141">
        <v>16</v>
      </c>
      <c r="R123" s="141"/>
      <c r="S123" s="116">
        <v>0</v>
      </c>
      <c r="T123" s="66">
        <v>0</v>
      </c>
      <c r="U123" s="66">
        <v>0</v>
      </c>
      <c r="V123" s="66">
        <v>0</v>
      </c>
      <c r="W123" s="66">
        <v>0</v>
      </c>
      <c r="X123" s="66">
        <v>0</v>
      </c>
      <c r="Y123" s="66">
        <v>0</v>
      </c>
      <c r="Z123" s="116">
        <v>153</v>
      </c>
      <c r="AA123" s="66">
        <v>556</v>
      </c>
      <c r="AB123" s="66">
        <v>4</v>
      </c>
      <c r="AC123" s="66">
        <v>32</v>
      </c>
      <c r="AD123" s="66">
        <v>34</v>
      </c>
      <c r="AE123" s="66">
        <v>25</v>
      </c>
      <c r="AF123" s="66">
        <v>262</v>
      </c>
      <c r="AG123" s="66">
        <v>2</v>
      </c>
      <c r="AH123" s="66">
        <v>12</v>
      </c>
      <c r="AI123" s="116">
        <v>0</v>
      </c>
      <c r="AJ123" s="66">
        <v>0</v>
      </c>
      <c r="AK123" s="118">
        <v>0</v>
      </c>
      <c r="AL123" s="66">
        <v>0</v>
      </c>
      <c r="AM123" s="119">
        <v>0</v>
      </c>
      <c r="AN123" s="120">
        <f t="shared" si="9"/>
        <v>117.8</v>
      </c>
    </row>
    <row r="124" spans="1:40" x14ac:dyDescent="0.2">
      <c r="A124" s="154" t="s">
        <v>220</v>
      </c>
      <c r="B124" s="50" t="s">
        <v>158</v>
      </c>
      <c r="C124" s="50" t="s">
        <v>434</v>
      </c>
      <c r="D124" s="50">
        <v>8</v>
      </c>
      <c r="E124" s="136"/>
      <c r="F124" s="52"/>
      <c r="G124" s="66">
        <v>122</v>
      </c>
      <c r="H124" s="88">
        <f t="shared" si="5"/>
        <v>0</v>
      </c>
      <c r="I124" s="66">
        <f t="shared" si="6"/>
        <v>122</v>
      </c>
      <c r="J124" s="123">
        <v>126</v>
      </c>
      <c r="K124" s="88">
        <f t="shared" si="7"/>
        <v>0</v>
      </c>
      <c r="L124" s="124">
        <v>126</v>
      </c>
      <c r="M124" s="66">
        <v>103</v>
      </c>
      <c r="N124" s="88">
        <f t="shared" si="8"/>
        <v>0</v>
      </c>
      <c r="O124" s="66">
        <v>103</v>
      </c>
      <c r="P124" s="153">
        <v>0.73</v>
      </c>
      <c r="Q124" s="141">
        <v>16</v>
      </c>
      <c r="R124" s="141"/>
      <c r="S124" s="116">
        <v>308</v>
      </c>
      <c r="T124" s="66">
        <v>182</v>
      </c>
      <c r="U124" s="66">
        <v>3324</v>
      </c>
      <c r="V124" s="66">
        <v>22</v>
      </c>
      <c r="W124" s="66">
        <v>13</v>
      </c>
      <c r="X124" s="66">
        <v>32</v>
      </c>
      <c r="Y124" s="66">
        <v>162</v>
      </c>
      <c r="Z124" s="116">
        <v>57</v>
      </c>
      <c r="AA124" s="66">
        <v>357</v>
      </c>
      <c r="AB124" s="66">
        <v>6</v>
      </c>
      <c r="AC124" s="66">
        <v>29</v>
      </c>
      <c r="AD124" s="66">
        <v>0</v>
      </c>
      <c r="AE124" s="66">
        <v>0</v>
      </c>
      <c r="AF124" s="66">
        <v>0</v>
      </c>
      <c r="AG124" s="66">
        <v>0</v>
      </c>
      <c r="AH124" s="66">
        <v>0</v>
      </c>
      <c r="AI124" s="116">
        <v>0</v>
      </c>
      <c r="AJ124" s="66">
        <v>0</v>
      </c>
      <c r="AK124" s="118">
        <v>0</v>
      </c>
      <c r="AL124" s="66">
        <v>4</v>
      </c>
      <c r="AM124" s="119">
        <v>3</v>
      </c>
      <c r="AN124" s="120">
        <f t="shared" si="9"/>
        <v>273.66000000000003</v>
      </c>
    </row>
    <row r="125" spans="1:40" x14ac:dyDescent="0.2">
      <c r="A125" s="154" t="s">
        <v>480</v>
      </c>
      <c r="B125" s="50" t="s">
        <v>129</v>
      </c>
      <c r="C125" s="50" t="s">
        <v>19</v>
      </c>
      <c r="D125" s="50">
        <v>5</v>
      </c>
      <c r="E125" s="136"/>
      <c r="F125" s="52"/>
      <c r="G125" s="66">
        <v>124</v>
      </c>
      <c r="H125" s="88">
        <f t="shared" si="5"/>
        <v>0</v>
      </c>
      <c r="I125" s="66">
        <f t="shared" si="6"/>
        <v>124</v>
      </c>
      <c r="J125" s="123">
        <v>129</v>
      </c>
      <c r="K125" s="88">
        <f t="shared" si="7"/>
        <v>0</v>
      </c>
      <c r="L125" s="124">
        <v>129</v>
      </c>
      <c r="M125" s="66">
        <v>300</v>
      </c>
      <c r="N125" s="88">
        <f t="shared" si="8"/>
        <v>0</v>
      </c>
      <c r="O125" s="66">
        <v>300</v>
      </c>
      <c r="P125" s="153">
        <v>0.27</v>
      </c>
      <c r="Q125" s="141">
        <v>16</v>
      </c>
      <c r="R125" s="141"/>
      <c r="S125" s="116">
        <v>0</v>
      </c>
      <c r="T125" s="66">
        <v>0</v>
      </c>
      <c r="U125" s="66">
        <v>0</v>
      </c>
      <c r="V125" s="66">
        <v>0</v>
      </c>
      <c r="W125" s="66">
        <v>0</v>
      </c>
      <c r="X125" s="66">
        <v>0</v>
      </c>
      <c r="Y125" s="66">
        <v>0</v>
      </c>
      <c r="Z125" s="116">
        <v>108</v>
      </c>
      <c r="AA125" s="66">
        <v>423</v>
      </c>
      <c r="AB125" s="66">
        <v>3</v>
      </c>
      <c r="AC125" s="66">
        <v>23</v>
      </c>
      <c r="AD125" s="66">
        <v>19</v>
      </c>
      <c r="AE125" s="66">
        <v>16</v>
      </c>
      <c r="AF125" s="66">
        <v>114</v>
      </c>
      <c r="AG125" s="66">
        <v>0</v>
      </c>
      <c r="AH125" s="66">
        <v>4</v>
      </c>
      <c r="AI125" s="116">
        <v>0</v>
      </c>
      <c r="AJ125" s="66">
        <v>0</v>
      </c>
      <c r="AK125" s="118">
        <v>0</v>
      </c>
      <c r="AL125" s="66">
        <v>2</v>
      </c>
      <c r="AM125" s="119">
        <v>1</v>
      </c>
      <c r="AN125" s="120">
        <f t="shared" si="9"/>
        <v>69.7</v>
      </c>
    </row>
    <row r="126" spans="1:40" x14ac:dyDescent="0.2">
      <c r="A126" s="154" t="s">
        <v>324</v>
      </c>
      <c r="B126" s="50" t="s">
        <v>132</v>
      </c>
      <c r="C126" s="50" t="s">
        <v>433</v>
      </c>
      <c r="D126" s="50">
        <v>6</v>
      </c>
      <c r="E126" s="136"/>
      <c r="F126" s="52"/>
      <c r="G126" s="66">
        <v>125</v>
      </c>
      <c r="H126" s="88">
        <f t="shared" si="5"/>
        <v>0</v>
      </c>
      <c r="I126" s="66">
        <f t="shared" si="6"/>
        <v>125</v>
      </c>
      <c r="J126" s="123">
        <v>125</v>
      </c>
      <c r="K126" s="88">
        <f t="shared" si="7"/>
        <v>0</v>
      </c>
      <c r="L126" s="124">
        <v>125</v>
      </c>
      <c r="M126" s="66">
        <v>167</v>
      </c>
      <c r="N126" s="88">
        <f t="shared" si="8"/>
        <v>0</v>
      </c>
      <c r="O126" s="66">
        <v>167</v>
      </c>
      <c r="P126" s="153">
        <v>0.3</v>
      </c>
      <c r="Q126" s="141">
        <v>11</v>
      </c>
      <c r="R126" s="141"/>
      <c r="S126" s="116">
        <v>0</v>
      </c>
      <c r="T126" s="66">
        <v>0</v>
      </c>
      <c r="U126" s="66">
        <v>0</v>
      </c>
      <c r="V126" s="66">
        <v>0</v>
      </c>
      <c r="W126" s="66">
        <v>0</v>
      </c>
      <c r="X126" s="66">
        <v>0</v>
      </c>
      <c r="Y126" s="66">
        <v>0</v>
      </c>
      <c r="Z126" s="116">
        <v>1</v>
      </c>
      <c r="AA126" s="66">
        <v>9</v>
      </c>
      <c r="AB126" s="66">
        <v>0</v>
      </c>
      <c r="AC126" s="66">
        <v>0</v>
      </c>
      <c r="AD126" s="66">
        <v>48</v>
      </c>
      <c r="AE126" s="66">
        <v>28</v>
      </c>
      <c r="AF126" s="66">
        <v>477</v>
      </c>
      <c r="AG126" s="66">
        <v>3</v>
      </c>
      <c r="AH126" s="66">
        <v>18</v>
      </c>
      <c r="AI126" s="116">
        <v>0</v>
      </c>
      <c r="AJ126" s="66">
        <v>0</v>
      </c>
      <c r="AK126" s="118">
        <v>0</v>
      </c>
      <c r="AL126" s="66">
        <v>0</v>
      </c>
      <c r="AM126" s="119">
        <v>0</v>
      </c>
      <c r="AN126" s="120">
        <f t="shared" si="9"/>
        <v>66.599999999999994</v>
      </c>
    </row>
    <row r="127" spans="1:40" x14ac:dyDescent="0.2">
      <c r="A127" s="154" t="s">
        <v>284</v>
      </c>
      <c r="B127" s="50" t="s">
        <v>129</v>
      </c>
      <c r="C127" s="50" t="s">
        <v>428</v>
      </c>
      <c r="D127" s="50">
        <v>9</v>
      </c>
      <c r="E127" s="136" t="s">
        <v>439</v>
      </c>
      <c r="F127" s="52"/>
      <c r="G127" s="66">
        <v>126</v>
      </c>
      <c r="H127" s="88">
        <f t="shared" si="5"/>
        <v>0</v>
      </c>
      <c r="I127" s="66">
        <f t="shared" si="6"/>
        <v>126</v>
      </c>
      <c r="J127" s="123">
        <v>92</v>
      </c>
      <c r="K127" s="88">
        <f t="shared" si="7"/>
        <v>0</v>
      </c>
      <c r="L127" s="124">
        <v>92</v>
      </c>
      <c r="M127" s="66">
        <v>183</v>
      </c>
      <c r="N127" s="88">
        <f t="shared" si="8"/>
        <v>0</v>
      </c>
      <c r="O127" s="66">
        <v>183</v>
      </c>
      <c r="P127" s="153">
        <v>0.68</v>
      </c>
      <c r="Q127" s="141">
        <v>14</v>
      </c>
      <c r="R127" s="141"/>
      <c r="S127" s="116">
        <v>0</v>
      </c>
      <c r="T127" s="66">
        <v>0</v>
      </c>
      <c r="U127" s="66">
        <v>0</v>
      </c>
      <c r="V127" s="66">
        <v>0</v>
      </c>
      <c r="W127" s="66">
        <v>0</v>
      </c>
      <c r="X127" s="66">
        <v>0</v>
      </c>
      <c r="Y127" s="66">
        <v>0</v>
      </c>
      <c r="Z127" s="116">
        <v>93</v>
      </c>
      <c r="AA127" s="66">
        <v>358</v>
      </c>
      <c r="AB127" s="66">
        <v>3</v>
      </c>
      <c r="AC127" s="66">
        <v>21</v>
      </c>
      <c r="AD127" s="66">
        <v>33</v>
      </c>
      <c r="AE127" s="66">
        <v>21</v>
      </c>
      <c r="AF127" s="66">
        <v>225</v>
      </c>
      <c r="AG127" s="66">
        <v>1</v>
      </c>
      <c r="AH127" s="66">
        <v>10</v>
      </c>
      <c r="AI127" s="116">
        <v>69</v>
      </c>
      <c r="AJ127" s="66">
        <v>0</v>
      </c>
      <c r="AK127" s="118">
        <v>0</v>
      </c>
      <c r="AL127" s="66">
        <v>1</v>
      </c>
      <c r="AM127" s="119">
        <v>0</v>
      </c>
      <c r="AN127" s="120">
        <f t="shared" si="9"/>
        <v>82.3</v>
      </c>
    </row>
    <row r="128" spans="1:40" x14ac:dyDescent="0.2">
      <c r="A128" s="154" t="s">
        <v>257</v>
      </c>
      <c r="B128" s="50" t="s">
        <v>160</v>
      </c>
      <c r="C128" s="50" t="s">
        <v>19</v>
      </c>
      <c r="D128" s="50">
        <v>5</v>
      </c>
      <c r="E128" s="136"/>
      <c r="F128" s="52"/>
      <c r="G128" s="66">
        <v>127</v>
      </c>
      <c r="H128" s="88">
        <f t="shared" si="5"/>
        <v>0</v>
      </c>
      <c r="I128" s="66">
        <f t="shared" si="6"/>
        <v>127</v>
      </c>
      <c r="J128" s="123">
        <v>141</v>
      </c>
      <c r="K128" s="88">
        <f t="shared" si="7"/>
        <v>0</v>
      </c>
      <c r="L128" s="124">
        <v>141</v>
      </c>
      <c r="M128" s="66">
        <v>149</v>
      </c>
      <c r="N128" s="88">
        <f t="shared" si="8"/>
        <v>0</v>
      </c>
      <c r="O128" s="66">
        <v>149</v>
      </c>
      <c r="P128" s="153">
        <v>0.51</v>
      </c>
      <c r="Q128" s="141">
        <v>16</v>
      </c>
      <c r="R128" s="141"/>
      <c r="S128" s="116">
        <v>0</v>
      </c>
      <c r="T128" s="66">
        <v>0</v>
      </c>
      <c r="U128" s="66">
        <v>0</v>
      </c>
      <c r="V128" s="66">
        <v>0</v>
      </c>
      <c r="W128" s="66">
        <v>0</v>
      </c>
      <c r="X128" s="66">
        <v>0</v>
      </c>
      <c r="Y128" s="66">
        <v>0</v>
      </c>
      <c r="Z128" s="116">
        <v>0</v>
      </c>
      <c r="AA128" s="66">
        <v>0</v>
      </c>
      <c r="AB128" s="66">
        <v>0</v>
      </c>
      <c r="AC128" s="66">
        <v>0</v>
      </c>
      <c r="AD128" s="66">
        <v>77</v>
      </c>
      <c r="AE128" s="66">
        <v>48</v>
      </c>
      <c r="AF128" s="66">
        <v>591</v>
      </c>
      <c r="AG128" s="66">
        <v>6</v>
      </c>
      <c r="AH128" s="66">
        <v>33</v>
      </c>
      <c r="AI128" s="116">
        <v>0</v>
      </c>
      <c r="AJ128" s="66">
        <v>0</v>
      </c>
      <c r="AK128" s="118">
        <v>0</v>
      </c>
      <c r="AL128" s="66">
        <v>1</v>
      </c>
      <c r="AM128" s="119">
        <v>0</v>
      </c>
      <c r="AN128" s="120">
        <f t="shared" si="9"/>
        <v>95.1</v>
      </c>
    </row>
    <row r="129" spans="1:40" x14ac:dyDescent="0.2">
      <c r="A129" s="154" t="s">
        <v>209</v>
      </c>
      <c r="B129" s="50" t="s">
        <v>132</v>
      </c>
      <c r="C129" s="50" t="s">
        <v>14</v>
      </c>
      <c r="D129" s="50">
        <v>6</v>
      </c>
      <c r="E129" s="136"/>
      <c r="F129" s="52"/>
      <c r="G129" s="66">
        <v>128</v>
      </c>
      <c r="H129" s="88">
        <f t="shared" si="5"/>
        <v>0</v>
      </c>
      <c r="I129" s="66">
        <f t="shared" si="6"/>
        <v>128</v>
      </c>
      <c r="J129" s="123">
        <v>131</v>
      </c>
      <c r="K129" s="88">
        <f t="shared" si="7"/>
        <v>0</v>
      </c>
      <c r="L129" s="124">
        <v>131</v>
      </c>
      <c r="M129" s="66">
        <v>300</v>
      </c>
      <c r="N129" s="88">
        <f t="shared" si="8"/>
        <v>0</v>
      </c>
      <c r="O129" s="66">
        <v>300</v>
      </c>
      <c r="P129" s="153">
        <v>0.3</v>
      </c>
      <c r="Q129" s="141" t="s">
        <v>101</v>
      </c>
      <c r="R129" s="141"/>
      <c r="S129" s="116" t="s">
        <v>101</v>
      </c>
      <c r="T129" s="66" t="s">
        <v>101</v>
      </c>
      <c r="U129" s="66" t="s">
        <v>101</v>
      </c>
      <c r="V129" s="66" t="s">
        <v>101</v>
      </c>
      <c r="W129" s="66" t="s">
        <v>101</v>
      </c>
      <c r="X129" s="66" t="s">
        <v>101</v>
      </c>
      <c r="Y129" s="66" t="s">
        <v>101</v>
      </c>
      <c r="Z129" s="116" t="s">
        <v>101</v>
      </c>
      <c r="AA129" s="66" t="s">
        <v>101</v>
      </c>
      <c r="AB129" s="66" t="s">
        <v>101</v>
      </c>
      <c r="AC129" s="66" t="s">
        <v>101</v>
      </c>
      <c r="AD129" s="66" t="s">
        <v>101</v>
      </c>
      <c r="AE129" s="66" t="s">
        <v>101</v>
      </c>
      <c r="AF129" s="66" t="s">
        <v>101</v>
      </c>
      <c r="AG129" s="66" t="s">
        <v>101</v>
      </c>
      <c r="AH129" s="66" t="s">
        <v>101</v>
      </c>
      <c r="AI129" s="116" t="s">
        <v>101</v>
      </c>
      <c r="AJ129" s="66" t="s">
        <v>101</v>
      </c>
      <c r="AK129" s="118" t="s">
        <v>101</v>
      </c>
      <c r="AL129" s="66" t="s">
        <v>101</v>
      </c>
      <c r="AM129" s="119" t="s">
        <v>101</v>
      </c>
      <c r="AN129" s="120">
        <f t="shared" si="9"/>
        <v>0</v>
      </c>
    </row>
    <row r="130" spans="1:40" x14ac:dyDescent="0.2">
      <c r="A130" s="154" t="s">
        <v>330</v>
      </c>
      <c r="B130" s="50" t="s">
        <v>132</v>
      </c>
      <c r="C130" s="50" t="s">
        <v>440</v>
      </c>
      <c r="D130" s="50">
        <v>9</v>
      </c>
      <c r="E130" s="136"/>
      <c r="F130" s="52"/>
      <c r="G130" s="66">
        <v>130</v>
      </c>
      <c r="H130" s="88">
        <f t="shared" si="5"/>
        <v>0</v>
      </c>
      <c r="I130" s="66">
        <f t="shared" si="6"/>
        <v>130</v>
      </c>
      <c r="J130" s="123">
        <v>111</v>
      </c>
      <c r="K130" s="88">
        <f t="shared" si="7"/>
        <v>0</v>
      </c>
      <c r="L130" s="124">
        <v>111</v>
      </c>
      <c r="M130" s="66">
        <v>158</v>
      </c>
      <c r="N130" s="88">
        <f t="shared" si="8"/>
        <v>0</v>
      </c>
      <c r="O130" s="66">
        <v>158</v>
      </c>
      <c r="P130" s="153">
        <v>0.39</v>
      </c>
      <c r="Q130" s="141">
        <v>14</v>
      </c>
      <c r="R130" s="141"/>
      <c r="S130" s="116">
        <v>0</v>
      </c>
      <c r="T130" s="66">
        <v>1</v>
      </c>
      <c r="U130" s="66">
        <v>0</v>
      </c>
      <c r="V130" s="66">
        <v>0</v>
      </c>
      <c r="W130" s="66">
        <v>0</v>
      </c>
      <c r="X130" s="66">
        <v>0</v>
      </c>
      <c r="Y130" s="66">
        <v>0</v>
      </c>
      <c r="Z130" s="116">
        <v>1</v>
      </c>
      <c r="AA130" s="66">
        <v>17</v>
      </c>
      <c r="AB130" s="66">
        <v>0</v>
      </c>
      <c r="AC130" s="66">
        <v>1</v>
      </c>
      <c r="AD130" s="66">
        <v>96</v>
      </c>
      <c r="AE130" s="66">
        <v>56</v>
      </c>
      <c r="AF130" s="66">
        <v>702</v>
      </c>
      <c r="AG130" s="66">
        <v>3</v>
      </c>
      <c r="AH130" s="66">
        <v>40</v>
      </c>
      <c r="AI130" s="116">
        <v>13</v>
      </c>
      <c r="AJ130" s="66">
        <v>0</v>
      </c>
      <c r="AK130" s="118">
        <v>1</v>
      </c>
      <c r="AL130" s="66">
        <v>1</v>
      </c>
      <c r="AM130" s="119">
        <v>0</v>
      </c>
      <c r="AN130" s="120">
        <f t="shared" si="9"/>
        <v>91.9</v>
      </c>
    </row>
    <row r="131" spans="1:40" x14ac:dyDescent="0.2">
      <c r="A131" s="154" t="s">
        <v>250</v>
      </c>
      <c r="B131" s="50" t="s">
        <v>132</v>
      </c>
      <c r="C131" s="50" t="s">
        <v>431</v>
      </c>
      <c r="D131" s="50">
        <v>7</v>
      </c>
      <c r="E131" s="136" t="s">
        <v>439</v>
      </c>
      <c r="F131" s="52"/>
      <c r="G131" s="66">
        <v>131</v>
      </c>
      <c r="H131" s="88">
        <f t="shared" si="5"/>
        <v>0</v>
      </c>
      <c r="I131" s="66">
        <f t="shared" si="6"/>
        <v>131</v>
      </c>
      <c r="J131" s="123">
        <v>134</v>
      </c>
      <c r="K131" s="88">
        <f t="shared" si="7"/>
        <v>0</v>
      </c>
      <c r="L131" s="124">
        <v>134</v>
      </c>
      <c r="M131" s="66">
        <v>148</v>
      </c>
      <c r="N131" s="88">
        <f t="shared" si="8"/>
        <v>0</v>
      </c>
      <c r="O131" s="66">
        <v>148</v>
      </c>
      <c r="P131" s="153">
        <v>0.28999999999999998</v>
      </c>
      <c r="Q131" s="141">
        <v>16</v>
      </c>
      <c r="R131" s="141"/>
      <c r="S131" s="116">
        <v>0</v>
      </c>
      <c r="T131" s="66">
        <v>0</v>
      </c>
      <c r="U131" s="66">
        <v>0</v>
      </c>
      <c r="V131" s="66">
        <v>0</v>
      </c>
      <c r="W131" s="66">
        <v>0</v>
      </c>
      <c r="X131" s="66">
        <v>0</v>
      </c>
      <c r="Y131" s="66">
        <v>0</v>
      </c>
      <c r="Z131" s="116">
        <v>10</v>
      </c>
      <c r="AA131" s="66">
        <v>58</v>
      </c>
      <c r="AB131" s="66">
        <v>0</v>
      </c>
      <c r="AC131" s="66">
        <v>4</v>
      </c>
      <c r="AD131" s="66">
        <v>71</v>
      </c>
      <c r="AE131" s="66">
        <v>45</v>
      </c>
      <c r="AF131" s="66">
        <v>555</v>
      </c>
      <c r="AG131" s="66">
        <v>2</v>
      </c>
      <c r="AH131" s="66">
        <v>23</v>
      </c>
      <c r="AI131" s="116">
        <v>1186</v>
      </c>
      <c r="AJ131" s="66">
        <v>1</v>
      </c>
      <c r="AK131" s="118">
        <v>0</v>
      </c>
      <c r="AL131" s="66">
        <v>0</v>
      </c>
      <c r="AM131" s="119">
        <v>0</v>
      </c>
      <c r="AN131" s="120">
        <f t="shared" si="9"/>
        <v>79.3</v>
      </c>
    </row>
    <row r="132" spans="1:40" x14ac:dyDescent="0.2">
      <c r="A132" s="154" t="s">
        <v>246</v>
      </c>
      <c r="B132" s="50" t="s">
        <v>158</v>
      </c>
      <c r="C132" s="50" t="s">
        <v>440</v>
      </c>
      <c r="D132" s="50">
        <v>9</v>
      </c>
      <c r="E132" s="136"/>
      <c r="F132" s="52"/>
      <c r="G132" s="66">
        <v>132</v>
      </c>
      <c r="H132" s="88">
        <f t="shared" si="5"/>
        <v>0</v>
      </c>
      <c r="I132" s="66">
        <f t="shared" si="6"/>
        <v>132</v>
      </c>
      <c r="J132" s="123">
        <v>152</v>
      </c>
      <c r="K132" s="88">
        <f t="shared" si="7"/>
        <v>0</v>
      </c>
      <c r="L132" s="124">
        <v>152</v>
      </c>
      <c r="M132" s="66">
        <v>186</v>
      </c>
      <c r="N132" s="88">
        <f t="shared" si="8"/>
        <v>0</v>
      </c>
      <c r="O132" s="66">
        <v>186</v>
      </c>
      <c r="P132" s="153">
        <v>0.28000000000000003</v>
      </c>
      <c r="Q132" s="141">
        <v>16</v>
      </c>
      <c r="R132" s="141"/>
      <c r="S132" s="116">
        <v>315</v>
      </c>
      <c r="T132" s="66">
        <v>208</v>
      </c>
      <c r="U132" s="66">
        <v>3687</v>
      </c>
      <c r="V132" s="66">
        <v>21</v>
      </c>
      <c r="W132" s="66">
        <v>13</v>
      </c>
      <c r="X132" s="66">
        <v>24</v>
      </c>
      <c r="Y132" s="66">
        <v>192</v>
      </c>
      <c r="Z132" s="116">
        <v>57</v>
      </c>
      <c r="AA132" s="66">
        <v>322</v>
      </c>
      <c r="AB132" s="66">
        <v>2</v>
      </c>
      <c r="AC132" s="66">
        <v>19</v>
      </c>
      <c r="AD132" s="66">
        <v>0</v>
      </c>
      <c r="AE132" s="66">
        <v>0</v>
      </c>
      <c r="AF132" s="66">
        <v>0</v>
      </c>
      <c r="AG132" s="66">
        <v>0</v>
      </c>
      <c r="AH132" s="66">
        <v>0</v>
      </c>
      <c r="AI132" s="116">
        <v>0</v>
      </c>
      <c r="AJ132" s="66">
        <v>0</v>
      </c>
      <c r="AK132" s="118">
        <v>3</v>
      </c>
      <c r="AL132" s="66">
        <v>9</v>
      </c>
      <c r="AM132" s="119">
        <v>3</v>
      </c>
      <c r="AN132" s="120">
        <f t="shared" si="9"/>
        <v>262.68</v>
      </c>
    </row>
    <row r="133" spans="1:40" x14ac:dyDescent="0.2">
      <c r="A133" s="154" t="s">
        <v>230</v>
      </c>
      <c r="B133" s="50" t="s">
        <v>158</v>
      </c>
      <c r="C133" s="50" t="s">
        <v>441</v>
      </c>
      <c r="D133" s="50">
        <v>7</v>
      </c>
      <c r="E133" s="136"/>
      <c r="F133" s="52"/>
      <c r="G133" s="66">
        <v>134</v>
      </c>
      <c r="H133" s="88">
        <f t="shared" ref="H133:H196" si="10">I133-G133</f>
        <v>0</v>
      </c>
      <c r="I133" s="66">
        <f t="shared" si="6"/>
        <v>134</v>
      </c>
      <c r="J133" s="123">
        <v>143</v>
      </c>
      <c r="K133" s="88">
        <f t="shared" si="7"/>
        <v>0</v>
      </c>
      <c r="L133" s="124">
        <v>143</v>
      </c>
      <c r="M133" s="66">
        <v>96</v>
      </c>
      <c r="N133" s="88">
        <f t="shared" si="8"/>
        <v>0</v>
      </c>
      <c r="O133" s="66">
        <v>96</v>
      </c>
      <c r="P133" s="153">
        <v>0.52</v>
      </c>
      <c r="Q133" s="141">
        <v>15</v>
      </c>
      <c r="R133" s="141"/>
      <c r="S133" s="116">
        <v>323</v>
      </c>
      <c r="T133" s="66">
        <v>192</v>
      </c>
      <c r="U133" s="66">
        <v>3496</v>
      </c>
      <c r="V133" s="66">
        <v>22</v>
      </c>
      <c r="W133" s="66">
        <v>13</v>
      </c>
      <c r="X133" s="66">
        <v>20</v>
      </c>
      <c r="Y133" s="66">
        <v>165</v>
      </c>
      <c r="Z133" s="116">
        <v>23</v>
      </c>
      <c r="AA133" s="66">
        <v>66</v>
      </c>
      <c r="AB133" s="66">
        <v>0</v>
      </c>
      <c r="AC133" s="66">
        <v>5</v>
      </c>
      <c r="AD133" s="66">
        <v>0</v>
      </c>
      <c r="AE133" s="66">
        <v>0</v>
      </c>
      <c r="AF133" s="66">
        <v>0</v>
      </c>
      <c r="AG133" s="66">
        <v>0</v>
      </c>
      <c r="AH133" s="66">
        <v>0</v>
      </c>
      <c r="AI133" s="116">
        <v>0</v>
      </c>
      <c r="AJ133" s="66">
        <v>0</v>
      </c>
      <c r="AK133" s="118">
        <v>2</v>
      </c>
      <c r="AL133" s="66">
        <v>8</v>
      </c>
      <c r="AM133" s="119">
        <v>3</v>
      </c>
      <c r="AN133" s="120">
        <f t="shared" si="9"/>
        <v>219.44</v>
      </c>
    </row>
    <row r="134" spans="1:40" x14ac:dyDescent="0.2">
      <c r="A134" s="154" t="s">
        <v>235</v>
      </c>
      <c r="B134" s="50" t="s">
        <v>158</v>
      </c>
      <c r="C134" s="50" t="s">
        <v>17</v>
      </c>
      <c r="D134" s="50">
        <v>9</v>
      </c>
      <c r="E134" s="136"/>
      <c r="F134" s="52"/>
      <c r="G134" s="66">
        <v>135</v>
      </c>
      <c r="H134" s="88">
        <f t="shared" si="10"/>
        <v>0</v>
      </c>
      <c r="I134" s="66">
        <f t="shared" ref="I134:I197" si="11">G134</f>
        <v>135</v>
      </c>
      <c r="J134" s="123">
        <v>159</v>
      </c>
      <c r="K134" s="88">
        <f t="shared" ref="K134:K197" si="12">L134-J134</f>
        <v>0</v>
      </c>
      <c r="L134" s="124">
        <v>159</v>
      </c>
      <c r="M134" s="66">
        <v>127</v>
      </c>
      <c r="N134" s="88">
        <f t="shared" ref="N134:N197" si="13">O134-M134</f>
        <v>0</v>
      </c>
      <c r="O134" s="66">
        <v>127</v>
      </c>
      <c r="P134" s="153">
        <v>0.21</v>
      </c>
      <c r="Q134" s="141">
        <v>15</v>
      </c>
      <c r="R134" s="141"/>
      <c r="S134" s="116">
        <v>352</v>
      </c>
      <c r="T134" s="66">
        <v>219</v>
      </c>
      <c r="U134" s="66">
        <v>3468</v>
      </c>
      <c r="V134" s="66">
        <v>19</v>
      </c>
      <c r="W134" s="66">
        <v>13</v>
      </c>
      <c r="X134" s="66">
        <v>31</v>
      </c>
      <c r="Y134" s="66">
        <v>170</v>
      </c>
      <c r="Z134" s="116">
        <v>12</v>
      </c>
      <c r="AA134" s="66">
        <v>26</v>
      </c>
      <c r="AB134" s="66">
        <v>1</v>
      </c>
      <c r="AC134" s="66">
        <v>2</v>
      </c>
      <c r="AD134" s="66">
        <v>0</v>
      </c>
      <c r="AE134" s="66">
        <v>0</v>
      </c>
      <c r="AF134" s="66">
        <v>0</v>
      </c>
      <c r="AG134" s="66">
        <v>0</v>
      </c>
      <c r="AH134" s="66">
        <v>0</v>
      </c>
      <c r="AI134" s="116">
        <v>0</v>
      </c>
      <c r="AJ134" s="66">
        <v>0</v>
      </c>
      <c r="AK134" s="118">
        <v>0</v>
      </c>
      <c r="AL134" s="66">
        <v>11</v>
      </c>
      <c r="AM134" s="119">
        <v>5</v>
      </c>
      <c r="AN134" s="120">
        <f t="shared" ref="AN134:AN197" si="14">IFERROR($S134*$S$2+$T134*$T$2+IF($U$2=0,0,$U134/$U$2)+$V134*$V$2+$W134*$W$2+$X134*$X$2+$Y134*$Y$2+$Z134*$Z$2+IF($AA$2=0,0,$AA134/$AA$2)+$AB$2*$AB134+$AC$2*$AC134+$AD$2*$AD134+$AE134*$AE$2+IF($AF$2=0,0,$AF134/$AF$2)+$AG134*$AG$2+$AH134*$AH$2+IF($AI$2=0,0,$AI134/$AI$2)+$AJ134*$AJ$2+$AK134*$AK$2+$AL134*$AL$2+$AM134*$AM$2,0)</f>
        <v>200.32</v>
      </c>
    </row>
    <row r="135" spans="1:40" x14ac:dyDescent="0.2">
      <c r="A135" s="154" t="s">
        <v>289</v>
      </c>
      <c r="B135" s="50" t="s">
        <v>160</v>
      </c>
      <c r="C135" s="50" t="s">
        <v>441</v>
      </c>
      <c r="D135" s="50">
        <v>7</v>
      </c>
      <c r="E135" s="136"/>
      <c r="F135" s="52"/>
      <c r="G135" s="66">
        <v>138</v>
      </c>
      <c r="H135" s="88">
        <f t="shared" si="10"/>
        <v>0</v>
      </c>
      <c r="I135" s="66">
        <f t="shared" si="11"/>
        <v>138</v>
      </c>
      <c r="J135" s="123">
        <v>164</v>
      </c>
      <c r="K135" s="88">
        <f t="shared" si="12"/>
        <v>0</v>
      </c>
      <c r="L135" s="124">
        <v>164</v>
      </c>
      <c r="M135" s="66">
        <v>170</v>
      </c>
      <c r="N135" s="88">
        <f t="shared" si="13"/>
        <v>0</v>
      </c>
      <c r="O135" s="66">
        <v>170</v>
      </c>
      <c r="P135" s="153">
        <v>0.4</v>
      </c>
      <c r="Q135" s="141">
        <v>16</v>
      </c>
      <c r="R135" s="141"/>
      <c r="S135" s="116">
        <v>0</v>
      </c>
      <c r="T135" s="66">
        <v>0</v>
      </c>
      <c r="U135" s="66">
        <v>0</v>
      </c>
      <c r="V135" s="66">
        <v>0</v>
      </c>
      <c r="W135" s="66">
        <v>0</v>
      </c>
      <c r="X135" s="66">
        <v>0</v>
      </c>
      <c r="Y135" s="66">
        <v>0</v>
      </c>
      <c r="Z135" s="116">
        <v>0</v>
      </c>
      <c r="AA135" s="66">
        <v>0</v>
      </c>
      <c r="AB135" s="66">
        <v>0</v>
      </c>
      <c r="AC135" s="66">
        <v>0</v>
      </c>
      <c r="AD135" s="66">
        <v>86</v>
      </c>
      <c r="AE135" s="66">
        <v>54</v>
      </c>
      <c r="AF135" s="66">
        <v>688</v>
      </c>
      <c r="AG135" s="66">
        <v>2</v>
      </c>
      <c r="AH135" s="66">
        <v>35</v>
      </c>
      <c r="AI135" s="116">
        <v>0</v>
      </c>
      <c r="AJ135" s="66">
        <v>0</v>
      </c>
      <c r="AK135" s="118">
        <v>0</v>
      </c>
      <c r="AL135" s="66">
        <v>1</v>
      </c>
      <c r="AM135" s="119">
        <v>1</v>
      </c>
      <c r="AN135" s="120">
        <f t="shared" si="14"/>
        <v>78.8</v>
      </c>
    </row>
    <row r="136" spans="1:40" x14ac:dyDescent="0.2">
      <c r="A136" s="154" t="s">
        <v>305</v>
      </c>
      <c r="B136" s="50" t="s">
        <v>160</v>
      </c>
      <c r="C136" s="50" t="s">
        <v>438</v>
      </c>
      <c r="D136" s="50">
        <v>11</v>
      </c>
      <c r="E136" s="136"/>
      <c r="F136" s="52"/>
      <c r="G136" s="66">
        <v>139</v>
      </c>
      <c r="H136" s="88">
        <f t="shared" si="10"/>
        <v>0</v>
      </c>
      <c r="I136" s="66">
        <f t="shared" si="11"/>
        <v>139</v>
      </c>
      <c r="J136" s="123">
        <v>150</v>
      </c>
      <c r="K136" s="88">
        <f t="shared" si="12"/>
        <v>0</v>
      </c>
      <c r="L136" s="124">
        <v>150</v>
      </c>
      <c r="M136" s="66">
        <v>181</v>
      </c>
      <c r="N136" s="88">
        <f t="shared" si="13"/>
        <v>0</v>
      </c>
      <c r="O136" s="66">
        <v>181</v>
      </c>
      <c r="P136" s="153">
        <v>0.33</v>
      </c>
      <c r="Q136" s="141">
        <v>13</v>
      </c>
      <c r="R136" s="141"/>
      <c r="S136" s="116">
        <v>0</v>
      </c>
      <c r="T136" s="66">
        <v>0</v>
      </c>
      <c r="U136" s="66">
        <v>0</v>
      </c>
      <c r="V136" s="66">
        <v>0</v>
      </c>
      <c r="W136" s="66">
        <v>0</v>
      </c>
      <c r="X136" s="66">
        <v>0</v>
      </c>
      <c r="Y136" s="66">
        <v>0</v>
      </c>
      <c r="Z136" s="116">
        <v>0</v>
      </c>
      <c r="AA136" s="66">
        <v>0</v>
      </c>
      <c r="AB136" s="66">
        <v>0</v>
      </c>
      <c r="AC136" s="66">
        <v>0</v>
      </c>
      <c r="AD136" s="66">
        <v>74</v>
      </c>
      <c r="AE136" s="66">
        <v>49</v>
      </c>
      <c r="AF136" s="66">
        <v>558</v>
      </c>
      <c r="AG136" s="66">
        <v>2</v>
      </c>
      <c r="AH136" s="66">
        <v>29</v>
      </c>
      <c r="AI136" s="116">
        <v>0</v>
      </c>
      <c r="AJ136" s="66">
        <v>0</v>
      </c>
      <c r="AK136" s="118">
        <v>0</v>
      </c>
      <c r="AL136" s="66">
        <v>1</v>
      </c>
      <c r="AM136" s="119">
        <v>0</v>
      </c>
      <c r="AN136" s="120">
        <f t="shared" si="14"/>
        <v>67.8</v>
      </c>
    </row>
    <row r="137" spans="1:40" x14ac:dyDescent="0.2">
      <c r="A137" s="154" t="s">
        <v>481</v>
      </c>
      <c r="B137" s="50" t="s">
        <v>158</v>
      </c>
      <c r="C137" s="50" t="s">
        <v>452</v>
      </c>
      <c r="D137" s="50">
        <v>10</v>
      </c>
      <c r="E137" s="136"/>
      <c r="F137" s="52"/>
      <c r="G137" s="66">
        <v>140</v>
      </c>
      <c r="H137" s="88">
        <f t="shared" si="10"/>
        <v>0</v>
      </c>
      <c r="I137" s="66">
        <f t="shared" si="11"/>
        <v>140</v>
      </c>
      <c r="J137" s="123">
        <v>175</v>
      </c>
      <c r="K137" s="88">
        <f t="shared" si="12"/>
        <v>0</v>
      </c>
      <c r="L137" s="124">
        <v>175</v>
      </c>
      <c r="M137" s="66">
        <v>300</v>
      </c>
      <c r="N137" s="88">
        <f t="shared" si="13"/>
        <v>0</v>
      </c>
      <c r="O137" s="66">
        <v>300</v>
      </c>
      <c r="P137" s="153">
        <v>0.2</v>
      </c>
      <c r="Q137" s="141">
        <v>15</v>
      </c>
      <c r="R137" s="141"/>
      <c r="S137" s="116">
        <v>325</v>
      </c>
      <c r="T137" s="66">
        <v>156</v>
      </c>
      <c r="U137" s="66">
        <v>3547</v>
      </c>
      <c r="V137" s="66">
        <v>22</v>
      </c>
      <c r="W137" s="66">
        <v>7</v>
      </c>
      <c r="X137" s="66">
        <v>22</v>
      </c>
      <c r="Y137" s="66">
        <v>179</v>
      </c>
      <c r="Z137" s="116">
        <v>40</v>
      </c>
      <c r="AA137" s="66">
        <v>160</v>
      </c>
      <c r="AB137" s="66">
        <v>1</v>
      </c>
      <c r="AC137" s="66">
        <v>13</v>
      </c>
      <c r="AD137" s="66">
        <v>0</v>
      </c>
      <c r="AE137" s="66">
        <v>0</v>
      </c>
      <c r="AF137" s="66">
        <v>0</v>
      </c>
      <c r="AG137" s="66">
        <v>0</v>
      </c>
      <c r="AH137" s="66">
        <v>0</v>
      </c>
      <c r="AI137" s="116">
        <v>0</v>
      </c>
      <c r="AJ137" s="66">
        <v>0</v>
      </c>
      <c r="AK137" s="118">
        <v>1</v>
      </c>
      <c r="AL137" s="66">
        <v>1</v>
      </c>
      <c r="AM137" s="119">
        <v>1</v>
      </c>
      <c r="AN137" s="120">
        <f t="shared" si="14"/>
        <v>244.88</v>
      </c>
    </row>
    <row r="138" spans="1:40" x14ac:dyDescent="0.2">
      <c r="A138" s="154" t="s">
        <v>244</v>
      </c>
      <c r="B138" s="50" t="s">
        <v>132</v>
      </c>
      <c r="C138" s="50" t="s">
        <v>436</v>
      </c>
      <c r="D138" s="50">
        <v>8</v>
      </c>
      <c r="E138" s="136" t="s">
        <v>429</v>
      </c>
      <c r="F138" s="52"/>
      <c r="G138" s="66">
        <v>141</v>
      </c>
      <c r="H138" s="88">
        <f t="shared" si="10"/>
        <v>0</v>
      </c>
      <c r="I138" s="66">
        <f t="shared" si="11"/>
        <v>141</v>
      </c>
      <c r="J138" s="123">
        <v>120</v>
      </c>
      <c r="K138" s="88">
        <f t="shared" si="12"/>
        <v>0</v>
      </c>
      <c r="L138" s="124">
        <v>120</v>
      </c>
      <c r="M138" s="66">
        <v>117</v>
      </c>
      <c r="N138" s="88">
        <f t="shared" si="13"/>
        <v>0</v>
      </c>
      <c r="O138" s="66">
        <v>117</v>
      </c>
      <c r="P138" s="153">
        <v>0.2</v>
      </c>
      <c r="Q138" s="141">
        <v>14</v>
      </c>
      <c r="R138" s="141"/>
      <c r="S138" s="116">
        <v>0</v>
      </c>
      <c r="T138" s="66">
        <v>0</v>
      </c>
      <c r="U138" s="66">
        <v>0</v>
      </c>
      <c r="V138" s="66">
        <v>0</v>
      </c>
      <c r="W138" s="66">
        <v>0</v>
      </c>
      <c r="X138" s="66">
        <v>0</v>
      </c>
      <c r="Y138" s="66">
        <v>0</v>
      </c>
      <c r="Z138" s="116">
        <v>1</v>
      </c>
      <c r="AA138" s="66">
        <v>-3</v>
      </c>
      <c r="AB138" s="66">
        <v>0</v>
      </c>
      <c r="AC138" s="66">
        <v>0</v>
      </c>
      <c r="AD138" s="66">
        <v>87</v>
      </c>
      <c r="AE138" s="66">
        <v>53</v>
      </c>
      <c r="AF138" s="66">
        <v>795</v>
      </c>
      <c r="AG138" s="66">
        <v>4</v>
      </c>
      <c r="AH138" s="66">
        <v>36</v>
      </c>
      <c r="AI138" s="116">
        <v>0</v>
      </c>
      <c r="AJ138" s="66">
        <v>0</v>
      </c>
      <c r="AK138" s="118">
        <v>0</v>
      </c>
      <c r="AL138" s="66">
        <v>0</v>
      </c>
      <c r="AM138" s="119">
        <v>0</v>
      </c>
      <c r="AN138" s="120">
        <f t="shared" si="14"/>
        <v>103.2</v>
      </c>
    </row>
    <row r="139" spans="1:40" x14ac:dyDescent="0.2">
      <c r="A139" s="154" t="s">
        <v>213</v>
      </c>
      <c r="B139" s="50" t="s">
        <v>132</v>
      </c>
      <c r="C139" s="50" t="s">
        <v>448</v>
      </c>
      <c r="D139" s="50">
        <v>11</v>
      </c>
      <c r="E139" s="136" t="s">
        <v>439</v>
      </c>
      <c r="F139" s="52"/>
      <c r="G139" s="66">
        <v>142</v>
      </c>
      <c r="H139" s="88">
        <f t="shared" si="10"/>
        <v>0</v>
      </c>
      <c r="I139" s="66">
        <f t="shared" si="11"/>
        <v>142</v>
      </c>
      <c r="J139" s="123">
        <v>108</v>
      </c>
      <c r="K139" s="88">
        <f t="shared" si="12"/>
        <v>0</v>
      </c>
      <c r="L139" s="124">
        <v>108</v>
      </c>
      <c r="M139" s="66">
        <v>70</v>
      </c>
      <c r="N139" s="88">
        <f t="shared" si="13"/>
        <v>0</v>
      </c>
      <c r="O139" s="66">
        <v>70</v>
      </c>
      <c r="P139" s="153">
        <v>0.59</v>
      </c>
      <c r="Q139" s="141">
        <v>13</v>
      </c>
      <c r="R139" s="141"/>
      <c r="S139" s="116">
        <v>0</v>
      </c>
      <c r="T139" s="66">
        <v>0</v>
      </c>
      <c r="U139" s="66">
        <v>0</v>
      </c>
      <c r="V139" s="66">
        <v>0</v>
      </c>
      <c r="W139" s="66">
        <v>0</v>
      </c>
      <c r="X139" s="66">
        <v>0</v>
      </c>
      <c r="Y139" s="66">
        <v>0</v>
      </c>
      <c r="Z139" s="116">
        <v>0</v>
      </c>
      <c r="AA139" s="66">
        <v>0</v>
      </c>
      <c r="AB139" s="66">
        <v>0</v>
      </c>
      <c r="AC139" s="66">
        <v>0</v>
      </c>
      <c r="AD139" s="66">
        <v>96</v>
      </c>
      <c r="AE139" s="66">
        <v>57</v>
      </c>
      <c r="AF139" s="66">
        <v>670</v>
      </c>
      <c r="AG139" s="66">
        <v>1</v>
      </c>
      <c r="AH139" s="66">
        <v>33</v>
      </c>
      <c r="AI139" s="116">
        <v>0</v>
      </c>
      <c r="AJ139" s="66">
        <v>0</v>
      </c>
      <c r="AK139" s="118">
        <v>0</v>
      </c>
      <c r="AL139" s="66">
        <v>1</v>
      </c>
      <c r="AM139" s="119">
        <v>0</v>
      </c>
      <c r="AN139" s="120">
        <f t="shared" si="14"/>
        <v>73</v>
      </c>
    </row>
    <row r="140" spans="1:40" x14ac:dyDescent="0.2">
      <c r="A140" s="154" t="s">
        <v>482</v>
      </c>
      <c r="B140" s="50" t="s">
        <v>129</v>
      </c>
      <c r="C140" s="50" t="s">
        <v>451</v>
      </c>
      <c r="D140" s="50">
        <v>11</v>
      </c>
      <c r="E140" s="136"/>
      <c r="F140" s="52"/>
      <c r="G140" s="66">
        <v>143</v>
      </c>
      <c r="H140" s="88">
        <f t="shared" si="10"/>
        <v>0</v>
      </c>
      <c r="I140" s="66">
        <f t="shared" si="11"/>
        <v>143</v>
      </c>
      <c r="J140" s="123">
        <v>122</v>
      </c>
      <c r="K140" s="88">
        <f t="shared" si="12"/>
        <v>0</v>
      </c>
      <c r="L140" s="124">
        <v>122</v>
      </c>
      <c r="M140" s="66">
        <v>300</v>
      </c>
      <c r="N140" s="88">
        <f t="shared" si="13"/>
        <v>0</v>
      </c>
      <c r="O140" s="66">
        <v>300</v>
      </c>
      <c r="P140" s="153">
        <v>0.49</v>
      </c>
      <c r="Q140" s="141" t="s">
        <v>101</v>
      </c>
      <c r="R140" s="141"/>
      <c r="S140" s="116" t="s">
        <v>101</v>
      </c>
      <c r="T140" s="66" t="s">
        <v>101</v>
      </c>
      <c r="U140" s="66" t="s">
        <v>101</v>
      </c>
      <c r="V140" s="66" t="s">
        <v>101</v>
      </c>
      <c r="W140" s="66" t="s">
        <v>101</v>
      </c>
      <c r="X140" s="66" t="s">
        <v>101</v>
      </c>
      <c r="Y140" s="66" t="s">
        <v>101</v>
      </c>
      <c r="Z140" s="116" t="s">
        <v>101</v>
      </c>
      <c r="AA140" s="66" t="s">
        <v>101</v>
      </c>
      <c r="AB140" s="66" t="s">
        <v>101</v>
      </c>
      <c r="AC140" s="66" t="s">
        <v>101</v>
      </c>
      <c r="AD140" s="66" t="s">
        <v>101</v>
      </c>
      <c r="AE140" s="66" t="s">
        <v>101</v>
      </c>
      <c r="AF140" s="66" t="s">
        <v>101</v>
      </c>
      <c r="AG140" s="66" t="s">
        <v>101</v>
      </c>
      <c r="AH140" s="66" t="s">
        <v>101</v>
      </c>
      <c r="AI140" s="116" t="s">
        <v>101</v>
      </c>
      <c r="AJ140" s="66" t="s">
        <v>101</v>
      </c>
      <c r="AK140" s="118" t="s">
        <v>101</v>
      </c>
      <c r="AL140" s="66" t="s">
        <v>101</v>
      </c>
      <c r="AM140" s="119" t="s">
        <v>101</v>
      </c>
      <c r="AN140" s="120">
        <f t="shared" si="14"/>
        <v>0</v>
      </c>
    </row>
    <row r="141" spans="1:40" x14ac:dyDescent="0.2">
      <c r="A141" s="154" t="s">
        <v>317</v>
      </c>
      <c r="B141" s="50" t="s">
        <v>160</v>
      </c>
      <c r="C141" s="50" t="s">
        <v>440</v>
      </c>
      <c r="D141" s="50">
        <v>9</v>
      </c>
      <c r="E141" s="136" t="s">
        <v>439</v>
      </c>
      <c r="F141" s="52"/>
      <c r="G141" s="66">
        <v>144</v>
      </c>
      <c r="H141" s="88">
        <f t="shared" si="10"/>
        <v>0</v>
      </c>
      <c r="I141" s="66">
        <f t="shared" si="11"/>
        <v>144</v>
      </c>
      <c r="J141" s="123">
        <v>178</v>
      </c>
      <c r="K141" s="88">
        <f t="shared" si="12"/>
        <v>0</v>
      </c>
      <c r="L141" s="124">
        <v>178</v>
      </c>
      <c r="M141" s="66">
        <v>204</v>
      </c>
      <c r="N141" s="88">
        <f t="shared" si="13"/>
        <v>0</v>
      </c>
      <c r="O141" s="66">
        <v>204</v>
      </c>
      <c r="P141" s="153">
        <v>0.27</v>
      </c>
      <c r="Q141" s="141">
        <v>13</v>
      </c>
      <c r="R141" s="141"/>
      <c r="S141" s="116">
        <v>0</v>
      </c>
      <c r="T141" s="66">
        <v>0</v>
      </c>
      <c r="U141" s="66">
        <v>0</v>
      </c>
      <c r="V141" s="66">
        <v>0</v>
      </c>
      <c r="W141" s="66">
        <v>0</v>
      </c>
      <c r="X141" s="66">
        <v>0</v>
      </c>
      <c r="Y141" s="66">
        <v>0</v>
      </c>
      <c r="Z141" s="116">
        <v>0</v>
      </c>
      <c r="AA141" s="66">
        <v>0</v>
      </c>
      <c r="AB141" s="66">
        <v>0</v>
      </c>
      <c r="AC141" s="66">
        <v>0</v>
      </c>
      <c r="AD141" s="66">
        <v>74</v>
      </c>
      <c r="AE141" s="66">
        <v>50</v>
      </c>
      <c r="AF141" s="66">
        <v>357</v>
      </c>
      <c r="AG141" s="66">
        <v>3</v>
      </c>
      <c r="AH141" s="66">
        <v>18</v>
      </c>
      <c r="AI141" s="116">
        <v>0</v>
      </c>
      <c r="AJ141" s="66">
        <v>0</v>
      </c>
      <c r="AK141" s="118">
        <v>0</v>
      </c>
      <c r="AL141" s="66">
        <v>1</v>
      </c>
      <c r="AM141" s="119">
        <v>1</v>
      </c>
      <c r="AN141" s="120">
        <f t="shared" si="14"/>
        <v>51.7</v>
      </c>
    </row>
    <row r="142" spans="1:40" x14ac:dyDescent="0.2">
      <c r="A142" s="154" t="s">
        <v>483</v>
      </c>
      <c r="B142" s="50" t="s">
        <v>158</v>
      </c>
      <c r="C142" s="50" t="s">
        <v>447</v>
      </c>
      <c r="D142" s="50">
        <v>5</v>
      </c>
      <c r="E142" s="136"/>
      <c r="F142" s="52"/>
      <c r="G142" s="66">
        <v>145</v>
      </c>
      <c r="H142" s="88">
        <f t="shared" si="10"/>
        <v>0</v>
      </c>
      <c r="I142" s="66">
        <f t="shared" si="11"/>
        <v>145</v>
      </c>
      <c r="J142" s="123">
        <v>156</v>
      </c>
      <c r="K142" s="88">
        <f t="shared" si="12"/>
        <v>0</v>
      </c>
      <c r="L142" s="124">
        <v>156</v>
      </c>
      <c r="M142" s="66">
        <v>293</v>
      </c>
      <c r="N142" s="88">
        <f t="shared" si="13"/>
        <v>0</v>
      </c>
      <c r="O142" s="66">
        <v>293</v>
      </c>
      <c r="P142" s="153">
        <v>0.18</v>
      </c>
      <c r="Q142" s="141">
        <v>12</v>
      </c>
      <c r="R142" s="141"/>
      <c r="S142" s="116">
        <v>196</v>
      </c>
      <c r="T142" s="66">
        <v>134</v>
      </c>
      <c r="U142" s="66">
        <v>2193</v>
      </c>
      <c r="V142" s="66">
        <v>7</v>
      </c>
      <c r="W142" s="66">
        <v>7</v>
      </c>
      <c r="X142" s="66">
        <v>31</v>
      </c>
      <c r="Y142" s="66">
        <v>100</v>
      </c>
      <c r="Z142" s="116">
        <v>41</v>
      </c>
      <c r="AA142" s="66">
        <v>248</v>
      </c>
      <c r="AB142" s="66">
        <v>2</v>
      </c>
      <c r="AC142" s="66">
        <v>12</v>
      </c>
      <c r="AD142" s="66">
        <v>0</v>
      </c>
      <c r="AE142" s="66">
        <v>0</v>
      </c>
      <c r="AF142" s="66">
        <v>0</v>
      </c>
      <c r="AG142" s="66">
        <v>0</v>
      </c>
      <c r="AH142" s="66">
        <v>0</v>
      </c>
      <c r="AI142" s="116">
        <v>0</v>
      </c>
      <c r="AJ142" s="66">
        <v>0</v>
      </c>
      <c r="AK142" s="118">
        <v>1</v>
      </c>
      <c r="AL142" s="66">
        <v>10</v>
      </c>
      <c r="AM142" s="119">
        <v>3</v>
      </c>
      <c r="AN142" s="120">
        <f t="shared" si="14"/>
        <v>141.52000000000001</v>
      </c>
    </row>
    <row r="143" spans="1:40" x14ac:dyDescent="0.2">
      <c r="A143" s="154" t="s">
        <v>484</v>
      </c>
      <c r="B143" s="50" t="s">
        <v>132</v>
      </c>
      <c r="C143" s="50" t="s">
        <v>447</v>
      </c>
      <c r="D143" s="50">
        <v>5</v>
      </c>
      <c r="E143" s="136"/>
      <c r="F143" s="52"/>
      <c r="G143" s="66">
        <v>148</v>
      </c>
      <c r="H143" s="88">
        <f t="shared" si="10"/>
        <v>0</v>
      </c>
      <c r="I143" s="66">
        <f t="shared" si="11"/>
        <v>148</v>
      </c>
      <c r="J143" s="123">
        <v>147</v>
      </c>
      <c r="K143" s="88">
        <f t="shared" si="12"/>
        <v>0</v>
      </c>
      <c r="L143" s="124">
        <v>147</v>
      </c>
      <c r="M143" s="66">
        <v>300</v>
      </c>
      <c r="N143" s="88">
        <f t="shared" si="13"/>
        <v>0</v>
      </c>
      <c r="O143" s="66">
        <v>300</v>
      </c>
      <c r="P143" s="153">
        <v>0.2</v>
      </c>
      <c r="Q143" s="141" t="s">
        <v>101</v>
      </c>
      <c r="R143" s="141"/>
      <c r="S143" s="116" t="s">
        <v>101</v>
      </c>
      <c r="T143" s="66" t="s">
        <v>101</v>
      </c>
      <c r="U143" s="66" t="s">
        <v>101</v>
      </c>
      <c r="V143" s="66" t="s">
        <v>101</v>
      </c>
      <c r="W143" s="66" t="s">
        <v>101</v>
      </c>
      <c r="X143" s="66" t="s">
        <v>101</v>
      </c>
      <c r="Y143" s="66" t="s">
        <v>101</v>
      </c>
      <c r="Z143" s="116" t="s">
        <v>101</v>
      </c>
      <c r="AA143" s="66" t="s">
        <v>101</v>
      </c>
      <c r="AB143" s="66" t="s">
        <v>101</v>
      </c>
      <c r="AC143" s="66" t="s">
        <v>101</v>
      </c>
      <c r="AD143" s="66" t="s">
        <v>101</v>
      </c>
      <c r="AE143" s="66" t="s">
        <v>101</v>
      </c>
      <c r="AF143" s="66" t="s">
        <v>101</v>
      </c>
      <c r="AG143" s="66" t="s">
        <v>101</v>
      </c>
      <c r="AH143" s="66" t="s">
        <v>101</v>
      </c>
      <c r="AI143" s="116" t="s">
        <v>101</v>
      </c>
      <c r="AJ143" s="66" t="s">
        <v>101</v>
      </c>
      <c r="AK143" s="118" t="s">
        <v>101</v>
      </c>
      <c r="AL143" s="66" t="s">
        <v>101</v>
      </c>
      <c r="AM143" s="119" t="s">
        <v>101</v>
      </c>
      <c r="AN143" s="120">
        <f t="shared" si="14"/>
        <v>0</v>
      </c>
    </row>
    <row r="144" spans="1:40" x14ac:dyDescent="0.2">
      <c r="A144" s="154" t="s">
        <v>211</v>
      </c>
      <c r="B144" s="50" t="s">
        <v>160</v>
      </c>
      <c r="C144" s="50" t="s">
        <v>437</v>
      </c>
      <c r="D144" s="50">
        <v>9</v>
      </c>
      <c r="E144" s="136"/>
      <c r="F144" s="52"/>
      <c r="G144" s="66">
        <v>150</v>
      </c>
      <c r="H144" s="88">
        <f t="shared" si="10"/>
        <v>0</v>
      </c>
      <c r="I144" s="66">
        <f t="shared" si="11"/>
        <v>150</v>
      </c>
      <c r="J144" s="123">
        <v>137</v>
      </c>
      <c r="K144" s="88">
        <f t="shared" si="12"/>
        <v>0</v>
      </c>
      <c r="L144" s="124">
        <v>137</v>
      </c>
      <c r="M144" s="66">
        <v>74</v>
      </c>
      <c r="N144" s="88">
        <f t="shared" si="13"/>
        <v>0</v>
      </c>
      <c r="O144" s="66">
        <v>74</v>
      </c>
      <c r="P144" s="153">
        <v>0.65</v>
      </c>
      <c r="Q144" s="141">
        <v>2</v>
      </c>
      <c r="R144" s="141"/>
      <c r="S144" s="116">
        <v>0</v>
      </c>
      <c r="T144" s="66">
        <v>0</v>
      </c>
      <c r="U144" s="66">
        <v>0</v>
      </c>
      <c r="V144" s="66">
        <v>0</v>
      </c>
      <c r="W144" s="66">
        <v>0</v>
      </c>
      <c r="X144" s="66">
        <v>0</v>
      </c>
      <c r="Y144" s="66">
        <v>0</v>
      </c>
      <c r="Z144" s="116">
        <v>0</v>
      </c>
      <c r="AA144" s="66">
        <v>0</v>
      </c>
      <c r="AB144" s="66">
        <v>0</v>
      </c>
      <c r="AC144" s="66">
        <v>0</v>
      </c>
      <c r="AD144" s="66">
        <v>5</v>
      </c>
      <c r="AE144" s="66">
        <v>4</v>
      </c>
      <c r="AF144" s="66">
        <v>46</v>
      </c>
      <c r="AG144" s="66">
        <v>0</v>
      </c>
      <c r="AH144" s="66">
        <v>2</v>
      </c>
      <c r="AI144" s="116">
        <v>0</v>
      </c>
      <c r="AJ144" s="66">
        <v>0</v>
      </c>
      <c r="AK144" s="118">
        <v>0</v>
      </c>
      <c r="AL144" s="66">
        <v>0</v>
      </c>
      <c r="AM144" s="119">
        <v>0</v>
      </c>
      <c r="AN144" s="120">
        <f t="shared" si="14"/>
        <v>4.5999999999999996</v>
      </c>
    </row>
    <row r="145" spans="1:40" x14ac:dyDescent="0.2">
      <c r="A145" s="154" t="s">
        <v>201</v>
      </c>
      <c r="B145" s="50" t="s">
        <v>132</v>
      </c>
      <c r="C145" s="50" t="s">
        <v>19</v>
      </c>
      <c r="D145" s="50">
        <v>5</v>
      </c>
      <c r="E145" s="136"/>
      <c r="F145" s="52"/>
      <c r="G145" s="66">
        <v>151</v>
      </c>
      <c r="H145" s="88">
        <f t="shared" si="10"/>
        <v>0</v>
      </c>
      <c r="I145" s="66">
        <f t="shared" si="11"/>
        <v>151</v>
      </c>
      <c r="J145" s="123">
        <v>138</v>
      </c>
      <c r="K145" s="88">
        <f t="shared" si="12"/>
        <v>0</v>
      </c>
      <c r="L145" s="124">
        <v>138</v>
      </c>
      <c r="M145" s="66">
        <v>82</v>
      </c>
      <c r="N145" s="88">
        <f t="shared" si="13"/>
        <v>0</v>
      </c>
      <c r="O145" s="66">
        <v>82</v>
      </c>
      <c r="P145" s="153">
        <v>0.27</v>
      </c>
      <c r="Q145" s="141">
        <v>14</v>
      </c>
      <c r="R145" s="141"/>
      <c r="S145" s="116">
        <v>0</v>
      </c>
      <c r="T145" s="66">
        <v>0</v>
      </c>
      <c r="U145" s="66">
        <v>0</v>
      </c>
      <c r="V145" s="66">
        <v>0</v>
      </c>
      <c r="W145" s="66">
        <v>0</v>
      </c>
      <c r="X145" s="66">
        <v>0</v>
      </c>
      <c r="Y145" s="66">
        <v>0</v>
      </c>
      <c r="Z145" s="116">
        <v>3</v>
      </c>
      <c r="AA145" s="66">
        <v>38</v>
      </c>
      <c r="AB145" s="66">
        <v>0</v>
      </c>
      <c r="AC145" s="66">
        <v>1</v>
      </c>
      <c r="AD145" s="66">
        <v>90</v>
      </c>
      <c r="AE145" s="66">
        <v>50</v>
      </c>
      <c r="AF145" s="66">
        <v>668</v>
      </c>
      <c r="AG145" s="66">
        <v>3</v>
      </c>
      <c r="AH145" s="66">
        <v>36</v>
      </c>
      <c r="AI145" s="116">
        <v>0</v>
      </c>
      <c r="AJ145" s="66">
        <v>0</v>
      </c>
      <c r="AK145" s="118">
        <v>0</v>
      </c>
      <c r="AL145" s="66">
        <v>0</v>
      </c>
      <c r="AM145" s="119">
        <v>0</v>
      </c>
      <c r="AN145" s="120">
        <f t="shared" si="14"/>
        <v>88.6</v>
      </c>
    </row>
    <row r="146" spans="1:40" x14ac:dyDescent="0.2">
      <c r="A146" s="154" t="s">
        <v>485</v>
      </c>
      <c r="B146" s="50" t="s">
        <v>160</v>
      </c>
      <c r="C146" s="50" t="s">
        <v>443</v>
      </c>
      <c r="D146" s="50">
        <v>9</v>
      </c>
      <c r="E146" s="136"/>
      <c r="F146" s="52"/>
      <c r="G146" s="66">
        <v>152</v>
      </c>
      <c r="H146" s="88">
        <f t="shared" si="10"/>
        <v>0</v>
      </c>
      <c r="I146" s="66">
        <f t="shared" si="11"/>
        <v>152</v>
      </c>
      <c r="J146" s="123">
        <v>182</v>
      </c>
      <c r="K146" s="88">
        <f t="shared" si="12"/>
        <v>0</v>
      </c>
      <c r="L146" s="124">
        <v>182</v>
      </c>
      <c r="M146" s="66">
        <v>300</v>
      </c>
      <c r="N146" s="88">
        <f t="shared" si="13"/>
        <v>0</v>
      </c>
      <c r="O146" s="66">
        <v>300</v>
      </c>
      <c r="P146" s="153">
        <v>0.11</v>
      </c>
      <c r="Q146" s="141">
        <v>10</v>
      </c>
      <c r="R146" s="141"/>
      <c r="S146" s="116">
        <v>0</v>
      </c>
      <c r="T146" s="66">
        <v>0</v>
      </c>
      <c r="U146" s="66">
        <v>0</v>
      </c>
      <c r="V146" s="66">
        <v>0</v>
      </c>
      <c r="W146" s="66">
        <v>0</v>
      </c>
      <c r="X146" s="66">
        <v>0</v>
      </c>
      <c r="Y146" s="66">
        <v>0</v>
      </c>
      <c r="Z146" s="116">
        <v>0</v>
      </c>
      <c r="AA146" s="66">
        <v>0</v>
      </c>
      <c r="AB146" s="66">
        <v>0</v>
      </c>
      <c r="AC146" s="66">
        <v>0</v>
      </c>
      <c r="AD146" s="66">
        <v>28</v>
      </c>
      <c r="AE146" s="66">
        <v>12</v>
      </c>
      <c r="AF146" s="66">
        <v>201</v>
      </c>
      <c r="AG146" s="66">
        <v>3</v>
      </c>
      <c r="AH146" s="66">
        <v>10</v>
      </c>
      <c r="AI146" s="116">
        <v>0</v>
      </c>
      <c r="AJ146" s="66">
        <v>0</v>
      </c>
      <c r="AK146" s="118">
        <v>0</v>
      </c>
      <c r="AL146" s="66">
        <v>0</v>
      </c>
      <c r="AM146" s="119">
        <v>0</v>
      </c>
      <c r="AN146" s="120">
        <f t="shared" si="14"/>
        <v>38.1</v>
      </c>
    </row>
    <row r="147" spans="1:40" x14ac:dyDescent="0.2">
      <c r="A147" s="154" t="s">
        <v>486</v>
      </c>
      <c r="B147" s="50" t="s">
        <v>129</v>
      </c>
      <c r="C147" s="50" t="s">
        <v>428</v>
      </c>
      <c r="D147" s="50">
        <v>9</v>
      </c>
      <c r="E147" s="136"/>
      <c r="F147" s="52"/>
      <c r="G147" s="66">
        <v>153</v>
      </c>
      <c r="H147" s="88">
        <f t="shared" si="10"/>
        <v>0</v>
      </c>
      <c r="I147" s="66">
        <f t="shared" si="11"/>
        <v>153</v>
      </c>
      <c r="J147" s="123">
        <v>172</v>
      </c>
      <c r="K147" s="88">
        <f t="shared" si="12"/>
        <v>0</v>
      </c>
      <c r="L147" s="124">
        <v>172</v>
      </c>
      <c r="M147" s="66">
        <v>300</v>
      </c>
      <c r="N147" s="88">
        <f t="shared" si="13"/>
        <v>0</v>
      </c>
      <c r="O147" s="66">
        <v>300</v>
      </c>
      <c r="P147" s="153">
        <v>0.18</v>
      </c>
      <c r="Q147" s="141" t="s">
        <v>101</v>
      </c>
      <c r="R147" s="141"/>
      <c r="S147" s="116" t="s">
        <v>101</v>
      </c>
      <c r="T147" s="66" t="s">
        <v>101</v>
      </c>
      <c r="U147" s="66" t="s">
        <v>101</v>
      </c>
      <c r="V147" s="66" t="s">
        <v>101</v>
      </c>
      <c r="W147" s="66" t="s">
        <v>101</v>
      </c>
      <c r="X147" s="66" t="s">
        <v>101</v>
      </c>
      <c r="Y147" s="66" t="s">
        <v>101</v>
      </c>
      <c r="Z147" s="116" t="s">
        <v>101</v>
      </c>
      <c r="AA147" s="66" t="s">
        <v>101</v>
      </c>
      <c r="AB147" s="66" t="s">
        <v>101</v>
      </c>
      <c r="AC147" s="66" t="s">
        <v>101</v>
      </c>
      <c r="AD147" s="66" t="s">
        <v>101</v>
      </c>
      <c r="AE147" s="66" t="s">
        <v>101</v>
      </c>
      <c r="AF147" s="66" t="s">
        <v>101</v>
      </c>
      <c r="AG147" s="66" t="s">
        <v>101</v>
      </c>
      <c r="AH147" s="66" t="s">
        <v>101</v>
      </c>
      <c r="AI147" s="116" t="s">
        <v>101</v>
      </c>
      <c r="AJ147" s="66" t="s">
        <v>101</v>
      </c>
      <c r="AK147" s="118" t="s">
        <v>101</v>
      </c>
      <c r="AL147" s="66" t="s">
        <v>101</v>
      </c>
      <c r="AM147" s="119" t="s">
        <v>101</v>
      </c>
      <c r="AN147" s="120">
        <f t="shared" si="14"/>
        <v>0</v>
      </c>
    </row>
    <row r="148" spans="1:40" x14ac:dyDescent="0.2">
      <c r="A148" s="154" t="s">
        <v>238</v>
      </c>
      <c r="B148" s="50" t="s">
        <v>160</v>
      </c>
      <c r="C148" s="50" t="s">
        <v>428</v>
      </c>
      <c r="D148" s="50">
        <v>9</v>
      </c>
      <c r="E148" s="136"/>
      <c r="F148" s="52"/>
      <c r="G148" s="66">
        <v>154</v>
      </c>
      <c r="H148" s="88">
        <f t="shared" si="10"/>
        <v>0</v>
      </c>
      <c r="I148" s="66">
        <f t="shared" si="11"/>
        <v>154</v>
      </c>
      <c r="J148" s="123">
        <v>148</v>
      </c>
      <c r="K148" s="88">
        <f t="shared" si="12"/>
        <v>0</v>
      </c>
      <c r="L148" s="124">
        <v>148</v>
      </c>
      <c r="M148" s="66">
        <v>106</v>
      </c>
      <c r="N148" s="88">
        <f t="shared" si="13"/>
        <v>0</v>
      </c>
      <c r="O148" s="66">
        <v>106</v>
      </c>
      <c r="P148" s="153">
        <v>0.4</v>
      </c>
      <c r="Q148" s="141">
        <v>16</v>
      </c>
      <c r="R148" s="141"/>
      <c r="S148" s="116">
        <v>0</v>
      </c>
      <c r="T148" s="66">
        <v>0</v>
      </c>
      <c r="U148" s="66">
        <v>0</v>
      </c>
      <c r="V148" s="66">
        <v>0</v>
      </c>
      <c r="W148" s="66">
        <v>0</v>
      </c>
      <c r="X148" s="66">
        <v>0</v>
      </c>
      <c r="Y148" s="66">
        <v>0</v>
      </c>
      <c r="Z148" s="116">
        <v>0</v>
      </c>
      <c r="AA148" s="66">
        <v>0</v>
      </c>
      <c r="AB148" s="66">
        <v>0</v>
      </c>
      <c r="AC148" s="66">
        <v>0</v>
      </c>
      <c r="AD148" s="66">
        <v>86</v>
      </c>
      <c r="AE148" s="66">
        <v>53</v>
      </c>
      <c r="AF148" s="66">
        <v>574</v>
      </c>
      <c r="AG148" s="66">
        <v>4</v>
      </c>
      <c r="AH148" s="66">
        <v>30</v>
      </c>
      <c r="AI148" s="116">
        <v>0</v>
      </c>
      <c r="AJ148" s="66">
        <v>0</v>
      </c>
      <c r="AK148" s="118">
        <v>0</v>
      </c>
      <c r="AL148" s="66">
        <v>1</v>
      </c>
      <c r="AM148" s="119">
        <v>1</v>
      </c>
      <c r="AN148" s="120">
        <f t="shared" si="14"/>
        <v>79.400000000000006</v>
      </c>
    </row>
    <row r="149" spans="1:40" x14ac:dyDescent="0.2">
      <c r="A149" s="154" t="s">
        <v>374</v>
      </c>
      <c r="B149" s="50" t="s">
        <v>132</v>
      </c>
      <c r="C149" s="50" t="s">
        <v>19</v>
      </c>
      <c r="D149" s="50">
        <v>5</v>
      </c>
      <c r="E149" s="136"/>
      <c r="F149" s="52"/>
      <c r="G149" s="66">
        <v>155</v>
      </c>
      <c r="H149" s="88">
        <f t="shared" si="10"/>
        <v>0</v>
      </c>
      <c r="I149" s="66">
        <f t="shared" si="11"/>
        <v>155</v>
      </c>
      <c r="J149" s="123">
        <v>154</v>
      </c>
      <c r="K149" s="88">
        <f t="shared" si="12"/>
        <v>0</v>
      </c>
      <c r="L149" s="124">
        <v>154</v>
      </c>
      <c r="M149" s="66">
        <v>300</v>
      </c>
      <c r="N149" s="88">
        <f t="shared" si="13"/>
        <v>0</v>
      </c>
      <c r="O149" s="66">
        <v>300</v>
      </c>
      <c r="P149" s="153">
        <v>0.15</v>
      </c>
      <c r="Q149" s="141">
        <v>16</v>
      </c>
      <c r="R149" s="141"/>
      <c r="S149" s="116">
        <v>0</v>
      </c>
      <c r="T149" s="66">
        <v>0</v>
      </c>
      <c r="U149" s="66">
        <v>0</v>
      </c>
      <c r="V149" s="66">
        <v>0</v>
      </c>
      <c r="W149" s="66">
        <v>0</v>
      </c>
      <c r="X149" s="66">
        <v>0</v>
      </c>
      <c r="Y149" s="66">
        <v>0</v>
      </c>
      <c r="Z149" s="116">
        <v>0</v>
      </c>
      <c r="AA149" s="66">
        <v>0</v>
      </c>
      <c r="AB149" s="66">
        <v>0</v>
      </c>
      <c r="AC149" s="66">
        <v>0</v>
      </c>
      <c r="AD149" s="66">
        <v>55</v>
      </c>
      <c r="AE149" s="66">
        <v>34</v>
      </c>
      <c r="AF149" s="66">
        <v>525</v>
      </c>
      <c r="AG149" s="66">
        <v>1</v>
      </c>
      <c r="AH149" s="66">
        <v>27</v>
      </c>
      <c r="AI149" s="116">
        <v>0</v>
      </c>
      <c r="AJ149" s="66">
        <v>0</v>
      </c>
      <c r="AK149" s="118">
        <v>0</v>
      </c>
      <c r="AL149" s="66">
        <v>0</v>
      </c>
      <c r="AM149" s="119">
        <v>0</v>
      </c>
      <c r="AN149" s="120">
        <f t="shared" si="14"/>
        <v>58.5</v>
      </c>
    </row>
    <row r="150" spans="1:40" x14ac:dyDescent="0.2">
      <c r="A150" s="154" t="s">
        <v>487</v>
      </c>
      <c r="B150" s="50" t="s">
        <v>132</v>
      </c>
      <c r="C150" s="50" t="s">
        <v>434</v>
      </c>
      <c r="D150" s="50">
        <v>8</v>
      </c>
      <c r="E150" s="136"/>
      <c r="F150" s="52"/>
      <c r="G150" s="66">
        <v>157</v>
      </c>
      <c r="H150" s="88">
        <f t="shared" si="10"/>
        <v>0</v>
      </c>
      <c r="I150" s="66">
        <f t="shared" si="11"/>
        <v>157</v>
      </c>
      <c r="J150" s="123">
        <v>157</v>
      </c>
      <c r="K150" s="88">
        <f t="shared" si="12"/>
        <v>0</v>
      </c>
      <c r="L150" s="124">
        <v>157</v>
      </c>
      <c r="M150" s="66">
        <v>300</v>
      </c>
      <c r="N150" s="88">
        <f t="shared" si="13"/>
        <v>0</v>
      </c>
      <c r="O150" s="66">
        <v>300</v>
      </c>
      <c r="P150" s="153">
        <v>0.19</v>
      </c>
      <c r="Q150" s="141" t="s">
        <v>101</v>
      </c>
      <c r="R150" s="141"/>
      <c r="S150" s="116" t="s">
        <v>101</v>
      </c>
      <c r="T150" s="66" t="s">
        <v>101</v>
      </c>
      <c r="U150" s="66" t="s">
        <v>101</v>
      </c>
      <c r="V150" s="66" t="s">
        <v>101</v>
      </c>
      <c r="W150" s="66" t="s">
        <v>101</v>
      </c>
      <c r="X150" s="66" t="s">
        <v>101</v>
      </c>
      <c r="Y150" s="66" t="s">
        <v>101</v>
      </c>
      <c r="Z150" s="116" t="s">
        <v>101</v>
      </c>
      <c r="AA150" s="66" t="s">
        <v>101</v>
      </c>
      <c r="AB150" s="66" t="s">
        <v>101</v>
      </c>
      <c r="AC150" s="66" t="s">
        <v>101</v>
      </c>
      <c r="AD150" s="66" t="s">
        <v>101</v>
      </c>
      <c r="AE150" s="66" t="s">
        <v>101</v>
      </c>
      <c r="AF150" s="66" t="s">
        <v>101</v>
      </c>
      <c r="AG150" s="66" t="s">
        <v>101</v>
      </c>
      <c r="AH150" s="66" t="s">
        <v>101</v>
      </c>
      <c r="AI150" s="116" t="s">
        <v>101</v>
      </c>
      <c r="AJ150" s="66" t="s">
        <v>101</v>
      </c>
      <c r="AK150" s="118" t="s">
        <v>101</v>
      </c>
      <c r="AL150" s="66" t="s">
        <v>101</v>
      </c>
      <c r="AM150" s="119" t="s">
        <v>101</v>
      </c>
      <c r="AN150" s="120">
        <f t="shared" si="14"/>
        <v>0</v>
      </c>
    </row>
    <row r="151" spans="1:40" x14ac:dyDescent="0.2">
      <c r="A151" s="154" t="s">
        <v>278</v>
      </c>
      <c r="B151" s="50" t="s">
        <v>132</v>
      </c>
      <c r="C151" s="50" t="s">
        <v>434</v>
      </c>
      <c r="D151" s="50">
        <v>8</v>
      </c>
      <c r="E151" s="136"/>
      <c r="F151" s="52"/>
      <c r="G151" s="66">
        <v>158</v>
      </c>
      <c r="H151" s="88">
        <f t="shared" si="10"/>
        <v>0</v>
      </c>
      <c r="I151" s="66">
        <f t="shared" si="11"/>
        <v>158</v>
      </c>
      <c r="J151" s="123">
        <v>115</v>
      </c>
      <c r="K151" s="88">
        <f t="shared" si="12"/>
        <v>0</v>
      </c>
      <c r="L151" s="124">
        <v>115</v>
      </c>
      <c r="M151" s="66">
        <v>199</v>
      </c>
      <c r="N151" s="88">
        <f t="shared" si="13"/>
        <v>0</v>
      </c>
      <c r="O151" s="66">
        <v>199</v>
      </c>
      <c r="P151" s="153">
        <v>0.27</v>
      </c>
      <c r="Q151" s="141">
        <v>10</v>
      </c>
      <c r="R151" s="141"/>
      <c r="S151" s="116">
        <v>0</v>
      </c>
      <c r="T151" s="66">
        <v>0</v>
      </c>
      <c r="U151" s="66">
        <v>0</v>
      </c>
      <c r="V151" s="66">
        <v>0</v>
      </c>
      <c r="W151" s="66">
        <v>0</v>
      </c>
      <c r="X151" s="66">
        <v>0</v>
      </c>
      <c r="Y151" s="66">
        <v>0</v>
      </c>
      <c r="Z151" s="116">
        <v>0</v>
      </c>
      <c r="AA151" s="66">
        <v>0</v>
      </c>
      <c r="AB151" s="66">
        <v>0</v>
      </c>
      <c r="AC151" s="66">
        <v>0</v>
      </c>
      <c r="AD151" s="66">
        <v>56</v>
      </c>
      <c r="AE151" s="66">
        <v>39</v>
      </c>
      <c r="AF151" s="66">
        <v>484</v>
      </c>
      <c r="AG151" s="66">
        <v>2</v>
      </c>
      <c r="AH151" s="66">
        <v>28</v>
      </c>
      <c r="AI151" s="116">
        <v>0</v>
      </c>
      <c r="AJ151" s="66">
        <v>0</v>
      </c>
      <c r="AK151" s="118">
        <v>0</v>
      </c>
      <c r="AL151" s="66">
        <v>0</v>
      </c>
      <c r="AM151" s="119">
        <v>0</v>
      </c>
      <c r="AN151" s="120">
        <f t="shared" si="14"/>
        <v>60.4</v>
      </c>
    </row>
    <row r="152" spans="1:40" x14ac:dyDescent="0.2">
      <c r="A152" s="154" t="s">
        <v>226</v>
      </c>
      <c r="B152" s="50" t="s">
        <v>158</v>
      </c>
      <c r="C152" s="50" t="s">
        <v>437</v>
      </c>
      <c r="D152" s="50">
        <v>9</v>
      </c>
      <c r="E152" s="136"/>
      <c r="F152" s="52"/>
      <c r="G152" s="66">
        <v>159</v>
      </c>
      <c r="H152" s="88">
        <f t="shared" si="10"/>
        <v>0</v>
      </c>
      <c r="I152" s="66">
        <f t="shared" si="11"/>
        <v>159</v>
      </c>
      <c r="J152" s="123">
        <v>174</v>
      </c>
      <c r="K152" s="88">
        <f t="shared" si="12"/>
        <v>0</v>
      </c>
      <c r="L152" s="124">
        <v>174</v>
      </c>
      <c r="M152" s="66">
        <v>122</v>
      </c>
      <c r="N152" s="88">
        <f t="shared" si="13"/>
        <v>0</v>
      </c>
      <c r="O152" s="66">
        <v>122</v>
      </c>
      <c r="P152" s="153">
        <v>0.13</v>
      </c>
      <c r="Q152" s="141">
        <v>16</v>
      </c>
      <c r="R152" s="141"/>
      <c r="S152" s="116">
        <v>297</v>
      </c>
      <c r="T152" s="66">
        <v>199</v>
      </c>
      <c r="U152" s="66">
        <v>3320</v>
      </c>
      <c r="V152" s="66">
        <v>25</v>
      </c>
      <c r="W152" s="66">
        <v>12</v>
      </c>
      <c r="X152" s="66">
        <v>39</v>
      </c>
      <c r="Y152" s="66">
        <v>162</v>
      </c>
      <c r="Z152" s="116">
        <v>38</v>
      </c>
      <c r="AA152" s="66">
        <v>99</v>
      </c>
      <c r="AB152" s="66">
        <v>0</v>
      </c>
      <c r="AC152" s="66">
        <v>9</v>
      </c>
      <c r="AD152" s="66">
        <v>0</v>
      </c>
      <c r="AE152" s="66">
        <v>0</v>
      </c>
      <c r="AF152" s="66">
        <v>0</v>
      </c>
      <c r="AG152" s="66">
        <v>0</v>
      </c>
      <c r="AH152" s="66">
        <v>0</v>
      </c>
      <c r="AI152" s="116">
        <v>0</v>
      </c>
      <c r="AJ152" s="66">
        <v>0</v>
      </c>
      <c r="AK152" s="118">
        <v>0</v>
      </c>
      <c r="AL152" s="66">
        <v>4</v>
      </c>
      <c r="AM152" s="119">
        <v>4</v>
      </c>
      <c r="AN152" s="120">
        <f t="shared" si="14"/>
        <v>222.70000000000002</v>
      </c>
    </row>
    <row r="153" spans="1:40" x14ac:dyDescent="0.2">
      <c r="A153" s="154" t="s">
        <v>349</v>
      </c>
      <c r="B153" s="50" t="s">
        <v>160</v>
      </c>
      <c r="C153" s="50" t="s">
        <v>14</v>
      </c>
      <c r="D153" s="50">
        <v>6</v>
      </c>
      <c r="E153" s="136"/>
      <c r="F153" s="52"/>
      <c r="G153" s="66">
        <v>160</v>
      </c>
      <c r="H153" s="88">
        <f t="shared" si="10"/>
        <v>0</v>
      </c>
      <c r="I153" s="66">
        <f t="shared" si="11"/>
        <v>160</v>
      </c>
      <c r="J153" s="123">
        <v>189</v>
      </c>
      <c r="K153" s="88">
        <f t="shared" si="12"/>
        <v>0</v>
      </c>
      <c r="L153" s="124">
        <v>189</v>
      </c>
      <c r="M153" s="66">
        <v>244</v>
      </c>
      <c r="N153" s="88">
        <f t="shared" si="13"/>
        <v>0</v>
      </c>
      <c r="O153" s="66">
        <v>244</v>
      </c>
      <c r="P153" s="153">
        <v>0.33</v>
      </c>
      <c r="Q153" s="141">
        <v>16</v>
      </c>
      <c r="R153" s="141"/>
      <c r="S153" s="116">
        <v>0</v>
      </c>
      <c r="T153" s="66">
        <v>0</v>
      </c>
      <c r="U153" s="66">
        <v>0</v>
      </c>
      <c r="V153" s="66">
        <v>0</v>
      </c>
      <c r="W153" s="66">
        <v>0</v>
      </c>
      <c r="X153" s="66">
        <v>0</v>
      </c>
      <c r="Y153" s="66">
        <v>0</v>
      </c>
      <c r="Z153" s="116">
        <v>0</v>
      </c>
      <c r="AA153" s="66">
        <v>0</v>
      </c>
      <c r="AB153" s="66">
        <v>0</v>
      </c>
      <c r="AC153" s="66">
        <v>0</v>
      </c>
      <c r="AD153" s="66">
        <v>79</v>
      </c>
      <c r="AE153" s="66">
        <v>61</v>
      </c>
      <c r="AF153" s="66">
        <v>522</v>
      </c>
      <c r="AG153" s="66">
        <v>4</v>
      </c>
      <c r="AH153" s="66">
        <v>30</v>
      </c>
      <c r="AI153" s="116">
        <v>0</v>
      </c>
      <c r="AJ153" s="66">
        <v>0</v>
      </c>
      <c r="AK153" s="118">
        <v>0</v>
      </c>
      <c r="AL153" s="66">
        <v>1</v>
      </c>
      <c r="AM153" s="119">
        <v>0</v>
      </c>
      <c r="AN153" s="120">
        <f t="shared" si="14"/>
        <v>76.2</v>
      </c>
    </row>
    <row r="154" spans="1:40" x14ac:dyDescent="0.2">
      <c r="A154" s="154" t="s">
        <v>197</v>
      </c>
      <c r="B154" s="50" t="s">
        <v>158</v>
      </c>
      <c r="C154" s="50" t="s">
        <v>19</v>
      </c>
      <c r="D154" s="50">
        <v>5</v>
      </c>
      <c r="E154" s="136" t="s">
        <v>450</v>
      </c>
      <c r="F154" s="52"/>
      <c r="G154" s="66">
        <v>163</v>
      </c>
      <c r="H154" s="88">
        <f t="shared" si="10"/>
        <v>0</v>
      </c>
      <c r="I154" s="66">
        <f t="shared" si="11"/>
        <v>163</v>
      </c>
      <c r="J154" s="123">
        <v>181</v>
      </c>
      <c r="K154" s="88">
        <f t="shared" si="12"/>
        <v>0</v>
      </c>
      <c r="L154" s="124">
        <v>181</v>
      </c>
      <c r="M154" s="66">
        <v>85</v>
      </c>
      <c r="N154" s="88">
        <f t="shared" si="13"/>
        <v>0</v>
      </c>
      <c r="O154" s="66">
        <v>85</v>
      </c>
      <c r="P154" s="153">
        <v>0.28999999999999998</v>
      </c>
      <c r="Q154" s="141">
        <v>13</v>
      </c>
      <c r="R154" s="141"/>
      <c r="S154" s="116">
        <v>282</v>
      </c>
      <c r="T154" s="66">
        <v>160</v>
      </c>
      <c r="U154" s="66">
        <v>3504</v>
      </c>
      <c r="V154" s="66">
        <v>19</v>
      </c>
      <c r="W154" s="66">
        <v>11</v>
      </c>
      <c r="X154" s="66">
        <v>33</v>
      </c>
      <c r="Y154" s="66">
        <v>180</v>
      </c>
      <c r="Z154" s="116">
        <v>33</v>
      </c>
      <c r="AA154" s="66">
        <v>135</v>
      </c>
      <c r="AB154" s="66">
        <v>1</v>
      </c>
      <c r="AC154" s="66">
        <v>7</v>
      </c>
      <c r="AD154" s="66">
        <v>0</v>
      </c>
      <c r="AE154" s="66">
        <v>0</v>
      </c>
      <c r="AF154" s="66">
        <v>0</v>
      </c>
      <c r="AG154" s="66">
        <v>0</v>
      </c>
      <c r="AH154" s="66">
        <v>0</v>
      </c>
      <c r="AI154" s="116">
        <v>0</v>
      </c>
      <c r="AJ154" s="66">
        <v>0</v>
      </c>
      <c r="AK154" s="118">
        <v>1</v>
      </c>
      <c r="AL154" s="66">
        <v>15</v>
      </c>
      <c r="AM154" s="119">
        <v>7</v>
      </c>
      <c r="AN154" s="120">
        <f t="shared" si="14"/>
        <v>212.66</v>
      </c>
    </row>
    <row r="155" spans="1:40" x14ac:dyDescent="0.2">
      <c r="A155" s="154" t="s">
        <v>264</v>
      </c>
      <c r="B155" s="50" t="s">
        <v>160</v>
      </c>
      <c r="C155" s="50" t="s">
        <v>430</v>
      </c>
      <c r="D155" s="50">
        <v>8</v>
      </c>
      <c r="E155" s="136"/>
      <c r="F155" s="52"/>
      <c r="G155" s="66">
        <v>164</v>
      </c>
      <c r="H155" s="88">
        <f t="shared" si="10"/>
        <v>0</v>
      </c>
      <c r="I155" s="66">
        <f t="shared" si="11"/>
        <v>164</v>
      </c>
      <c r="J155" s="123">
        <v>196</v>
      </c>
      <c r="K155" s="88">
        <f t="shared" si="12"/>
        <v>0</v>
      </c>
      <c r="L155" s="124">
        <v>196</v>
      </c>
      <c r="M155" s="66">
        <v>138</v>
      </c>
      <c r="N155" s="88">
        <f t="shared" si="13"/>
        <v>0</v>
      </c>
      <c r="O155" s="66">
        <v>138</v>
      </c>
      <c r="P155" s="153">
        <v>0.23</v>
      </c>
      <c r="Q155" s="141">
        <v>16</v>
      </c>
      <c r="R155" s="141"/>
      <c r="S155" s="116">
        <v>0</v>
      </c>
      <c r="T155" s="66">
        <v>0</v>
      </c>
      <c r="U155" s="66">
        <v>0</v>
      </c>
      <c r="V155" s="66">
        <v>0</v>
      </c>
      <c r="W155" s="66">
        <v>0</v>
      </c>
      <c r="X155" s="66">
        <v>0</v>
      </c>
      <c r="Y155" s="66">
        <v>0</v>
      </c>
      <c r="Z155" s="116">
        <v>0</v>
      </c>
      <c r="AA155" s="66">
        <v>0</v>
      </c>
      <c r="AB155" s="66">
        <v>0</v>
      </c>
      <c r="AC155" s="66">
        <v>0</v>
      </c>
      <c r="AD155" s="66">
        <v>65</v>
      </c>
      <c r="AE155" s="66">
        <v>49</v>
      </c>
      <c r="AF155" s="66">
        <v>526</v>
      </c>
      <c r="AG155" s="66">
        <v>3</v>
      </c>
      <c r="AH155" s="66">
        <v>18</v>
      </c>
      <c r="AI155" s="116">
        <v>0</v>
      </c>
      <c r="AJ155" s="66">
        <v>0</v>
      </c>
      <c r="AK155" s="118">
        <v>0</v>
      </c>
      <c r="AL155" s="66">
        <v>0</v>
      </c>
      <c r="AM155" s="119">
        <v>0</v>
      </c>
      <c r="AN155" s="120">
        <f t="shared" si="14"/>
        <v>70.599999999999994</v>
      </c>
    </row>
    <row r="156" spans="1:40" x14ac:dyDescent="0.2">
      <c r="A156" s="154" t="s">
        <v>166</v>
      </c>
      <c r="B156" s="50" t="s">
        <v>129</v>
      </c>
      <c r="C156" s="50" t="s">
        <v>15</v>
      </c>
      <c r="D156" s="50">
        <v>7</v>
      </c>
      <c r="E156" s="136"/>
      <c r="F156" s="52"/>
      <c r="G156" s="66">
        <v>165</v>
      </c>
      <c r="H156" s="88">
        <f t="shared" si="10"/>
        <v>0</v>
      </c>
      <c r="I156" s="66">
        <f t="shared" si="11"/>
        <v>165</v>
      </c>
      <c r="J156" s="123">
        <v>127</v>
      </c>
      <c r="K156" s="88">
        <f t="shared" si="12"/>
        <v>0</v>
      </c>
      <c r="L156" s="124">
        <v>127</v>
      </c>
      <c r="M156" s="66">
        <v>45</v>
      </c>
      <c r="N156" s="88">
        <f t="shared" si="13"/>
        <v>0</v>
      </c>
      <c r="O156" s="66">
        <v>45</v>
      </c>
      <c r="P156" s="153">
        <v>0.3</v>
      </c>
      <c r="Q156" s="141">
        <v>8</v>
      </c>
      <c r="R156" s="141"/>
      <c r="S156" s="116">
        <v>0</v>
      </c>
      <c r="T156" s="66">
        <v>0</v>
      </c>
      <c r="U156" s="66">
        <v>0</v>
      </c>
      <c r="V156" s="66">
        <v>0</v>
      </c>
      <c r="W156" s="66">
        <v>0</v>
      </c>
      <c r="X156" s="66">
        <v>0</v>
      </c>
      <c r="Y156" s="66">
        <v>0</v>
      </c>
      <c r="Z156" s="116">
        <v>71</v>
      </c>
      <c r="AA156" s="66">
        <v>273</v>
      </c>
      <c r="AB156" s="66">
        <v>3</v>
      </c>
      <c r="AC156" s="66">
        <v>13</v>
      </c>
      <c r="AD156" s="66">
        <v>31</v>
      </c>
      <c r="AE156" s="66">
        <v>23</v>
      </c>
      <c r="AF156" s="66">
        <v>173</v>
      </c>
      <c r="AG156" s="66">
        <v>1</v>
      </c>
      <c r="AH156" s="66">
        <v>8</v>
      </c>
      <c r="AI156" s="116">
        <v>0</v>
      </c>
      <c r="AJ156" s="66">
        <v>0</v>
      </c>
      <c r="AK156" s="118">
        <v>0</v>
      </c>
      <c r="AL156" s="66">
        <v>0</v>
      </c>
      <c r="AM156" s="119">
        <v>0</v>
      </c>
      <c r="AN156" s="120">
        <f t="shared" si="14"/>
        <v>68.599999999999994</v>
      </c>
    </row>
    <row r="157" spans="1:40" x14ac:dyDescent="0.2">
      <c r="A157" s="154" t="s">
        <v>297</v>
      </c>
      <c r="B157" s="50" t="s">
        <v>132</v>
      </c>
      <c r="C157" s="50" t="s">
        <v>430</v>
      </c>
      <c r="D157" s="50">
        <v>8</v>
      </c>
      <c r="E157" s="136"/>
      <c r="F157" s="52"/>
      <c r="G157" s="66">
        <v>166</v>
      </c>
      <c r="H157" s="88">
        <f t="shared" si="10"/>
        <v>0</v>
      </c>
      <c r="I157" s="66">
        <f t="shared" si="11"/>
        <v>166</v>
      </c>
      <c r="J157" s="123">
        <v>155</v>
      </c>
      <c r="K157" s="88">
        <f t="shared" si="12"/>
        <v>0</v>
      </c>
      <c r="L157" s="124">
        <v>155</v>
      </c>
      <c r="M157" s="66">
        <v>171</v>
      </c>
      <c r="N157" s="88">
        <f t="shared" si="13"/>
        <v>0</v>
      </c>
      <c r="O157" s="66">
        <v>171</v>
      </c>
      <c r="P157" s="153">
        <v>0.25</v>
      </c>
      <c r="Q157" s="141">
        <v>15</v>
      </c>
      <c r="R157" s="141"/>
      <c r="S157" s="116">
        <v>1</v>
      </c>
      <c r="T157" s="66">
        <v>0</v>
      </c>
      <c r="U157" s="66">
        <v>51</v>
      </c>
      <c r="V157" s="66">
        <v>1</v>
      </c>
      <c r="W157" s="66">
        <v>0</v>
      </c>
      <c r="X157" s="66">
        <v>0</v>
      </c>
      <c r="Y157" s="66">
        <v>1</v>
      </c>
      <c r="Z157" s="116">
        <v>4</v>
      </c>
      <c r="AA157" s="66">
        <v>10</v>
      </c>
      <c r="AB157" s="66">
        <v>0</v>
      </c>
      <c r="AC157" s="66">
        <v>3</v>
      </c>
      <c r="AD157" s="66">
        <v>96</v>
      </c>
      <c r="AE157" s="66">
        <v>67</v>
      </c>
      <c r="AF157" s="66">
        <v>703</v>
      </c>
      <c r="AG157" s="66">
        <v>5</v>
      </c>
      <c r="AH157" s="66">
        <v>41</v>
      </c>
      <c r="AI157" s="116">
        <v>0</v>
      </c>
      <c r="AJ157" s="66">
        <v>0</v>
      </c>
      <c r="AK157" s="118">
        <v>0</v>
      </c>
      <c r="AL157" s="66">
        <v>0</v>
      </c>
      <c r="AM157" s="119">
        <v>0</v>
      </c>
      <c r="AN157" s="120">
        <f t="shared" si="14"/>
        <v>107.34</v>
      </c>
    </row>
    <row r="158" spans="1:40" x14ac:dyDescent="0.2">
      <c r="A158" s="154" t="s">
        <v>233</v>
      </c>
      <c r="B158" s="50" t="s">
        <v>158</v>
      </c>
      <c r="C158" s="50" t="s">
        <v>451</v>
      </c>
      <c r="D158" s="50">
        <v>11</v>
      </c>
      <c r="E158" s="136"/>
      <c r="F158" s="52"/>
      <c r="G158" s="66">
        <v>167</v>
      </c>
      <c r="H158" s="88">
        <f t="shared" si="10"/>
        <v>0</v>
      </c>
      <c r="I158" s="66">
        <f t="shared" si="11"/>
        <v>167</v>
      </c>
      <c r="J158" s="123">
        <v>193</v>
      </c>
      <c r="K158" s="88">
        <f t="shared" si="12"/>
        <v>0</v>
      </c>
      <c r="L158" s="124">
        <v>193</v>
      </c>
      <c r="M158" s="66">
        <v>141</v>
      </c>
      <c r="N158" s="88">
        <f t="shared" si="13"/>
        <v>0</v>
      </c>
      <c r="O158" s="66">
        <v>141</v>
      </c>
      <c r="P158" s="153">
        <v>0.15</v>
      </c>
      <c r="Q158" s="141">
        <v>15</v>
      </c>
      <c r="R158" s="141"/>
      <c r="S158" s="116">
        <v>263</v>
      </c>
      <c r="T158" s="66">
        <v>157</v>
      </c>
      <c r="U158" s="66">
        <v>2799</v>
      </c>
      <c r="V158" s="66">
        <v>14</v>
      </c>
      <c r="W158" s="66">
        <v>4</v>
      </c>
      <c r="X158" s="66">
        <v>46</v>
      </c>
      <c r="Y158" s="66">
        <v>134</v>
      </c>
      <c r="Z158" s="116">
        <v>84</v>
      </c>
      <c r="AA158" s="66">
        <v>427</v>
      </c>
      <c r="AB158" s="66">
        <v>4</v>
      </c>
      <c r="AC158" s="66">
        <v>26</v>
      </c>
      <c r="AD158" s="66">
        <v>0</v>
      </c>
      <c r="AE158" s="66">
        <v>0</v>
      </c>
      <c r="AF158" s="66">
        <v>0</v>
      </c>
      <c r="AG158" s="66">
        <v>0</v>
      </c>
      <c r="AH158" s="66">
        <v>0</v>
      </c>
      <c r="AI158" s="116">
        <v>0</v>
      </c>
      <c r="AJ158" s="66">
        <v>0</v>
      </c>
      <c r="AK158" s="118">
        <v>0</v>
      </c>
      <c r="AL158" s="66">
        <v>4</v>
      </c>
      <c r="AM158" s="119">
        <v>2</v>
      </c>
      <c r="AN158" s="120">
        <f t="shared" si="14"/>
        <v>226.65999999999997</v>
      </c>
    </row>
    <row r="159" spans="1:40" x14ac:dyDescent="0.2">
      <c r="A159" s="154" t="s">
        <v>271</v>
      </c>
      <c r="B159" s="50" t="s">
        <v>132</v>
      </c>
      <c r="C159" s="50" t="s">
        <v>432</v>
      </c>
      <c r="D159" s="50">
        <v>4</v>
      </c>
      <c r="E159" s="136"/>
      <c r="F159" s="52"/>
      <c r="G159" s="66">
        <v>168</v>
      </c>
      <c r="H159" s="88">
        <f t="shared" si="10"/>
        <v>0</v>
      </c>
      <c r="I159" s="66">
        <f t="shared" si="11"/>
        <v>168</v>
      </c>
      <c r="J159" s="123">
        <v>124</v>
      </c>
      <c r="K159" s="88">
        <f t="shared" si="12"/>
        <v>0</v>
      </c>
      <c r="L159" s="124">
        <v>124</v>
      </c>
      <c r="M159" s="66">
        <v>155</v>
      </c>
      <c r="N159" s="88">
        <f t="shared" si="13"/>
        <v>0</v>
      </c>
      <c r="O159" s="66">
        <v>155</v>
      </c>
      <c r="P159" s="153">
        <v>0.3</v>
      </c>
      <c r="Q159" s="141">
        <v>16</v>
      </c>
      <c r="R159" s="141"/>
      <c r="S159" s="116">
        <v>0</v>
      </c>
      <c r="T159" s="66">
        <v>0</v>
      </c>
      <c r="U159" s="66">
        <v>0</v>
      </c>
      <c r="V159" s="66">
        <v>0</v>
      </c>
      <c r="W159" s="66">
        <v>0</v>
      </c>
      <c r="X159" s="66">
        <v>0</v>
      </c>
      <c r="Y159" s="66">
        <v>0</v>
      </c>
      <c r="Z159" s="116">
        <v>1</v>
      </c>
      <c r="AA159" s="66">
        <v>-14</v>
      </c>
      <c r="AB159" s="66">
        <v>0</v>
      </c>
      <c r="AC159" s="66">
        <v>0</v>
      </c>
      <c r="AD159" s="66">
        <v>78</v>
      </c>
      <c r="AE159" s="66">
        <v>35</v>
      </c>
      <c r="AF159" s="66">
        <v>502</v>
      </c>
      <c r="AG159" s="66">
        <v>6</v>
      </c>
      <c r="AH159" s="66">
        <v>25</v>
      </c>
      <c r="AI159" s="116">
        <v>0</v>
      </c>
      <c r="AJ159" s="66">
        <v>0</v>
      </c>
      <c r="AK159" s="118">
        <v>0</v>
      </c>
      <c r="AL159" s="66">
        <v>0</v>
      </c>
      <c r="AM159" s="119">
        <v>0</v>
      </c>
      <c r="AN159" s="120">
        <f t="shared" si="14"/>
        <v>84.800000000000011</v>
      </c>
    </row>
    <row r="160" spans="1:40" x14ac:dyDescent="0.2">
      <c r="A160" s="154" t="s">
        <v>348</v>
      </c>
      <c r="B160" s="50" t="s">
        <v>132</v>
      </c>
      <c r="C160" s="50" t="s">
        <v>448</v>
      </c>
      <c r="D160" s="50">
        <v>11</v>
      </c>
      <c r="E160" s="136"/>
      <c r="F160" s="52"/>
      <c r="G160" s="66">
        <v>170</v>
      </c>
      <c r="H160" s="88">
        <f t="shared" si="10"/>
        <v>0</v>
      </c>
      <c r="I160" s="66">
        <f t="shared" si="11"/>
        <v>170</v>
      </c>
      <c r="J160" s="123">
        <v>206</v>
      </c>
      <c r="K160" s="88">
        <f t="shared" si="12"/>
        <v>0</v>
      </c>
      <c r="L160" s="124">
        <v>206</v>
      </c>
      <c r="M160" s="66">
        <v>195</v>
      </c>
      <c r="N160" s="88">
        <f t="shared" si="13"/>
        <v>0</v>
      </c>
      <c r="O160" s="66">
        <v>195</v>
      </c>
      <c r="P160" s="153">
        <v>0.17</v>
      </c>
      <c r="Q160" s="141">
        <v>15</v>
      </c>
      <c r="R160" s="141"/>
      <c r="S160" s="116">
        <v>0</v>
      </c>
      <c r="T160" s="66">
        <v>0</v>
      </c>
      <c r="U160" s="66">
        <v>0</v>
      </c>
      <c r="V160" s="66">
        <v>0</v>
      </c>
      <c r="W160" s="66">
        <v>0</v>
      </c>
      <c r="X160" s="66">
        <v>0</v>
      </c>
      <c r="Y160" s="66">
        <v>0</v>
      </c>
      <c r="Z160" s="116">
        <v>0</v>
      </c>
      <c r="AA160" s="66">
        <v>0</v>
      </c>
      <c r="AB160" s="66">
        <v>0</v>
      </c>
      <c r="AC160" s="66">
        <v>0</v>
      </c>
      <c r="AD160" s="66">
        <v>86</v>
      </c>
      <c r="AE160" s="66">
        <v>61</v>
      </c>
      <c r="AF160" s="66">
        <v>659</v>
      </c>
      <c r="AG160" s="66">
        <v>2</v>
      </c>
      <c r="AH160" s="66">
        <v>40</v>
      </c>
      <c r="AI160" s="116">
        <v>247</v>
      </c>
      <c r="AJ160" s="66">
        <v>0</v>
      </c>
      <c r="AK160" s="118">
        <v>0</v>
      </c>
      <c r="AL160" s="66">
        <v>1</v>
      </c>
      <c r="AM160" s="119">
        <v>0</v>
      </c>
      <c r="AN160" s="120">
        <f t="shared" si="14"/>
        <v>77.900000000000006</v>
      </c>
    </row>
    <row r="161" spans="1:40" x14ac:dyDescent="0.2">
      <c r="A161" s="154" t="s">
        <v>488</v>
      </c>
      <c r="B161" s="50" t="s">
        <v>160</v>
      </c>
      <c r="C161" s="50" t="s">
        <v>448</v>
      </c>
      <c r="D161" s="50">
        <v>11</v>
      </c>
      <c r="E161" s="136"/>
      <c r="F161" s="52"/>
      <c r="G161" s="66">
        <v>171</v>
      </c>
      <c r="H161" s="88">
        <f t="shared" si="10"/>
        <v>0</v>
      </c>
      <c r="I161" s="66">
        <f t="shared" si="11"/>
        <v>171</v>
      </c>
      <c r="J161" s="123">
        <v>200</v>
      </c>
      <c r="K161" s="88">
        <f t="shared" si="12"/>
        <v>0</v>
      </c>
      <c r="L161" s="124">
        <v>200</v>
      </c>
      <c r="M161" s="66">
        <v>300</v>
      </c>
      <c r="N161" s="88">
        <f t="shared" si="13"/>
        <v>0</v>
      </c>
      <c r="O161" s="66">
        <v>300</v>
      </c>
      <c r="P161" s="153">
        <v>0.12</v>
      </c>
      <c r="Q161" s="141" t="s">
        <v>101</v>
      </c>
      <c r="R161" s="141"/>
      <c r="S161" s="116" t="s">
        <v>101</v>
      </c>
      <c r="T161" s="66" t="s">
        <v>101</v>
      </c>
      <c r="U161" s="66" t="s">
        <v>101</v>
      </c>
      <c r="V161" s="66" t="s">
        <v>101</v>
      </c>
      <c r="W161" s="66" t="s">
        <v>101</v>
      </c>
      <c r="X161" s="66" t="s">
        <v>101</v>
      </c>
      <c r="Y161" s="66" t="s">
        <v>101</v>
      </c>
      <c r="Z161" s="116" t="s">
        <v>101</v>
      </c>
      <c r="AA161" s="66" t="s">
        <v>101</v>
      </c>
      <c r="AB161" s="66" t="s">
        <v>101</v>
      </c>
      <c r="AC161" s="66" t="s">
        <v>101</v>
      </c>
      <c r="AD161" s="66" t="s">
        <v>101</v>
      </c>
      <c r="AE161" s="66" t="s">
        <v>101</v>
      </c>
      <c r="AF161" s="66" t="s">
        <v>101</v>
      </c>
      <c r="AG161" s="66" t="s">
        <v>101</v>
      </c>
      <c r="AH161" s="66" t="s">
        <v>101</v>
      </c>
      <c r="AI161" s="116" t="s">
        <v>101</v>
      </c>
      <c r="AJ161" s="66" t="s">
        <v>101</v>
      </c>
      <c r="AK161" s="118" t="s">
        <v>101</v>
      </c>
      <c r="AL161" s="66" t="s">
        <v>101</v>
      </c>
      <c r="AM161" s="119" t="s">
        <v>101</v>
      </c>
      <c r="AN161" s="120">
        <f t="shared" si="14"/>
        <v>0</v>
      </c>
    </row>
    <row r="162" spans="1:40" x14ac:dyDescent="0.2">
      <c r="A162" s="154" t="s">
        <v>259</v>
      </c>
      <c r="B162" s="50" t="s">
        <v>158</v>
      </c>
      <c r="C162" s="50" t="s">
        <v>448</v>
      </c>
      <c r="D162" s="50">
        <v>11</v>
      </c>
      <c r="E162" s="136"/>
      <c r="F162" s="52"/>
      <c r="G162" s="66">
        <v>172</v>
      </c>
      <c r="H162" s="88">
        <f t="shared" si="10"/>
        <v>0</v>
      </c>
      <c r="I162" s="66">
        <f t="shared" si="11"/>
        <v>172</v>
      </c>
      <c r="J162" s="123">
        <v>202</v>
      </c>
      <c r="K162" s="88">
        <f t="shared" si="12"/>
        <v>0</v>
      </c>
      <c r="L162" s="124">
        <v>202</v>
      </c>
      <c r="M162" s="66">
        <v>300</v>
      </c>
      <c r="N162" s="88">
        <f t="shared" si="13"/>
        <v>0</v>
      </c>
      <c r="O162" s="66">
        <v>300</v>
      </c>
      <c r="P162" s="153">
        <v>0.08</v>
      </c>
      <c r="Q162" s="141" t="s">
        <v>101</v>
      </c>
      <c r="R162" s="141"/>
      <c r="S162" s="116" t="s">
        <v>101</v>
      </c>
      <c r="T162" s="66" t="s">
        <v>101</v>
      </c>
      <c r="U162" s="66" t="s">
        <v>101</v>
      </c>
      <c r="V162" s="66" t="s">
        <v>101</v>
      </c>
      <c r="W162" s="66" t="s">
        <v>101</v>
      </c>
      <c r="X162" s="66" t="s">
        <v>101</v>
      </c>
      <c r="Y162" s="66" t="s">
        <v>101</v>
      </c>
      <c r="Z162" s="116" t="s">
        <v>101</v>
      </c>
      <c r="AA162" s="66" t="s">
        <v>101</v>
      </c>
      <c r="AB162" s="66" t="s">
        <v>101</v>
      </c>
      <c r="AC162" s="66" t="s">
        <v>101</v>
      </c>
      <c r="AD162" s="66" t="s">
        <v>101</v>
      </c>
      <c r="AE162" s="66" t="s">
        <v>101</v>
      </c>
      <c r="AF162" s="66" t="s">
        <v>101</v>
      </c>
      <c r="AG162" s="66" t="s">
        <v>101</v>
      </c>
      <c r="AH162" s="66" t="s">
        <v>101</v>
      </c>
      <c r="AI162" s="116" t="s">
        <v>101</v>
      </c>
      <c r="AJ162" s="66" t="s">
        <v>101</v>
      </c>
      <c r="AK162" s="118" t="s">
        <v>101</v>
      </c>
      <c r="AL162" s="66" t="s">
        <v>101</v>
      </c>
      <c r="AM162" s="119" t="s">
        <v>101</v>
      </c>
      <c r="AN162" s="120">
        <f t="shared" si="14"/>
        <v>0</v>
      </c>
    </row>
    <row r="163" spans="1:40" x14ac:dyDescent="0.2">
      <c r="A163" s="154" t="s">
        <v>328</v>
      </c>
      <c r="B163" s="50" t="s">
        <v>160</v>
      </c>
      <c r="C163" s="50" t="s">
        <v>445</v>
      </c>
      <c r="D163" s="50">
        <v>7</v>
      </c>
      <c r="E163" s="136" t="s">
        <v>439</v>
      </c>
      <c r="F163" s="52"/>
      <c r="G163" s="66">
        <v>174</v>
      </c>
      <c r="H163" s="88">
        <f t="shared" si="10"/>
        <v>0</v>
      </c>
      <c r="I163" s="66">
        <f t="shared" si="11"/>
        <v>174</v>
      </c>
      <c r="J163" s="123">
        <v>187</v>
      </c>
      <c r="K163" s="88">
        <f t="shared" si="12"/>
        <v>0</v>
      </c>
      <c r="L163" s="124">
        <v>187</v>
      </c>
      <c r="M163" s="66">
        <v>222</v>
      </c>
      <c r="N163" s="88">
        <f t="shared" si="13"/>
        <v>0</v>
      </c>
      <c r="O163" s="66">
        <v>222</v>
      </c>
      <c r="P163" s="153">
        <v>0.15</v>
      </c>
      <c r="Q163" s="141">
        <v>10</v>
      </c>
      <c r="R163" s="141"/>
      <c r="S163" s="116">
        <v>0</v>
      </c>
      <c r="T163" s="66">
        <v>0</v>
      </c>
      <c r="U163" s="66">
        <v>0</v>
      </c>
      <c r="V163" s="66">
        <v>0</v>
      </c>
      <c r="W163" s="66">
        <v>0</v>
      </c>
      <c r="X163" s="66">
        <v>0</v>
      </c>
      <c r="Y163" s="66">
        <v>0</v>
      </c>
      <c r="Z163" s="116">
        <v>0</v>
      </c>
      <c r="AA163" s="66">
        <v>0</v>
      </c>
      <c r="AB163" s="66">
        <v>0</v>
      </c>
      <c r="AC163" s="66">
        <v>0</v>
      </c>
      <c r="AD163" s="66">
        <v>24</v>
      </c>
      <c r="AE163" s="66">
        <v>14</v>
      </c>
      <c r="AF163" s="66">
        <v>188</v>
      </c>
      <c r="AG163" s="66">
        <v>1</v>
      </c>
      <c r="AH163" s="66">
        <v>10</v>
      </c>
      <c r="AI163" s="116">
        <v>0</v>
      </c>
      <c r="AJ163" s="66">
        <v>0</v>
      </c>
      <c r="AK163" s="118">
        <v>0</v>
      </c>
      <c r="AL163" s="66">
        <v>0</v>
      </c>
      <c r="AM163" s="119">
        <v>0</v>
      </c>
      <c r="AN163" s="120">
        <f t="shared" si="14"/>
        <v>24.8</v>
      </c>
    </row>
    <row r="164" spans="1:40" x14ac:dyDescent="0.2">
      <c r="A164" s="154" t="s">
        <v>256</v>
      </c>
      <c r="B164" s="50" t="s">
        <v>132</v>
      </c>
      <c r="C164" s="50" t="s">
        <v>14</v>
      </c>
      <c r="D164" s="50">
        <v>6</v>
      </c>
      <c r="E164" s="136"/>
      <c r="F164" s="52"/>
      <c r="G164" s="66">
        <v>177</v>
      </c>
      <c r="H164" s="88">
        <f t="shared" si="10"/>
        <v>0</v>
      </c>
      <c r="I164" s="66">
        <f t="shared" si="11"/>
        <v>177</v>
      </c>
      <c r="J164" s="123">
        <v>168</v>
      </c>
      <c r="K164" s="88">
        <f t="shared" si="12"/>
        <v>0</v>
      </c>
      <c r="L164" s="124">
        <v>168</v>
      </c>
      <c r="M164" s="66">
        <v>126</v>
      </c>
      <c r="N164" s="88">
        <f t="shared" si="13"/>
        <v>0</v>
      </c>
      <c r="O164" s="66">
        <v>126</v>
      </c>
      <c r="P164" s="153">
        <v>0.17</v>
      </c>
      <c r="Q164" s="141">
        <v>15</v>
      </c>
      <c r="R164" s="141"/>
      <c r="S164" s="116">
        <v>0</v>
      </c>
      <c r="T164" s="66">
        <v>0</v>
      </c>
      <c r="U164" s="66">
        <v>0</v>
      </c>
      <c r="V164" s="66">
        <v>0</v>
      </c>
      <c r="W164" s="66">
        <v>0</v>
      </c>
      <c r="X164" s="66">
        <v>0</v>
      </c>
      <c r="Y164" s="66">
        <v>0</v>
      </c>
      <c r="Z164" s="116">
        <v>10</v>
      </c>
      <c r="AA164" s="66">
        <v>39</v>
      </c>
      <c r="AB164" s="66">
        <v>0</v>
      </c>
      <c r="AC164" s="66">
        <v>2</v>
      </c>
      <c r="AD164" s="66">
        <v>70</v>
      </c>
      <c r="AE164" s="66">
        <v>53</v>
      </c>
      <c r="AF164" s="66">
        <v>787</v>
      </c>
      <c r="AG164" s="66">
        <v>4</v>
      </c>
      <c r="AH164" s="66">
        <v>32</v>
      </c>
      <c r="AI164" s="116">
        <v>159</v>
      </c>
      <c r="AJ164" s="66">
        <v>0</v>
      </c>
      <c r="AK164" s="118">
        <v>0</v>
      </c>
      <c r="AL164" s="66">
        <v>0</v>
      </c>
      <c r="AM164" s="119">
        <v>0</v>
      </c>
      <c r="AN164" s="120">
        <f t="shared" si="14"/>
        <v>106.60000000000001</v>
      </c>
    </row>
    <row r="165" spans="1:40" x14ac:dyDescent="0.2">
      <c r="A165" s="154" t="s">
        <v>265</v>
      </c>
      <c r="B165" s="50" t="s">
        <v>129</v>
      </c>
      <c r="C165" s="50" t="s">
        <v>437</v>
      </c>
      <c r="D165" s="50">
        <v>9</v>
      </c>
      <c r="E165" s="136"/>
      <c r="F165" s="52"/>
      <c r="G165" s="66">
        <v>180</v>
      </c>
      <c r="H165" s="88">
        <f t="shared" si="10"/>
        <v>0</v>
      </c>
      <c r="I165" s="66">
        <f t="shared" si="11"/>
        <v>180</v>
      </c>
      <c r="J165" s="123">
        <v>132</v>
      </c>
      <c r="K165" s="88">
        <f t="shared" si="12"/>
        <v>0</v>
      </c>
      <c r="L165" s="124">
        <v>132</v>
      </c>
      <c r="M165" s="66">
        <v>132</v>
      </c>
      <c r="N165" s="88">
        <f t="shared" si="13"/>
        <v>0</v>
      </c>
      <c r="O165" s="66">
        <v>132</v>
      </c>
      <c r="P165" s="153">
        <v>0.19</v>
      </c>
      <c r="Q165" s="141">
        <v>16</v>
      </c>
      <c r="R165" s="141"/>
      <c r="S165" s="116">
        <v>0</v>
      </c>
      <c r="T165" s="66">
        <v>0</v>
      </c>
      <c r="U165" s="66">
        <v>0</v>
      </c>
      <c r="V165" s="66">
        <v>0</v>
      </c>
      <c r="W165" s="66">
        <v>0</v>
      </c>
      <c r="X165" s="66">
        <v>0</v>
      </c>
      <c r="Y165" s="66">
        <v>0</v>
      </c>
      <c r="Z165" s="116">
        <v>105</v>
      </c>
      <c r="AA165" s="66">
        <v>458</v>
      </c>
      <c r="AB165" s="66">
        <v>2</v>
      </c>
      <c r="AC165" s="66">
        <v>20</v>
      </c>
      <c r="AD165" s="66">
        <v>60</v>
      </c>
      <c r="AE165" s="66">
        <v>43</v>
      </c>
      <c r="AF165" s="66">
        <v>389</v>
      </c>
      <c r="AG165" s="66">
        <v>2</v>
      </c>
      <c r="AH165" s="66">
        <v>16</v>
      </c>
      <c r="AI165" s="116">
        <v>7</v>
      </c>
      <c r="AJ165" s="66">
        <v>0</v>
      </c>
      <c r="AK165" s="118">
        <v>0</v>
      </c>
      <c r="AL165" s="66">
        <v>0</v>
      </c>
      <c r="AM165" s="119">
        <v>0</v>
      </c>
      <c r="AN165" s="120">
        <f t="shared" si="14"/>
        <v>108.69999999999999</v>
      </c>
    </row>
    <row r="166" spans="1:40" x14ac:dyDescent="0.2">
      <c r="A166" s="154" t="s">
        <v>260</v>
      </c>
      <c r="B166" s="50" t="s">
        <v>132</v>
      </c>
      <c r="C166" s="50" t="s">
        <v>437</v>
      </c>
      <c r="D166" s="50">
        <v>9</v>
      </c>
      <c r="E166" s="136"/>
      <c r="F166" s="52"/>
      <c r="G166" s="66">
        <v>181</v>
      </c>
      <c r="H166" s="88">
        <f t="shared" si="10"/>
        <v>0</v>
      </c>
      <c r="I166" s="66">
        <f t="shared" si="11"/>
        <v>181</v>
      </c>
      <c r="J166" s="123">
        <v>185</v>
      </c>
      <c r="K166" s="88">
        <f t="shared" si="12"/>
        <v>0</v>
      </c>
      <c r="L166" s="124">
        <v>185</v>
      </c>
      <c r="M166" s="66">
        <v>192</v>
      </c>
      <c r="N166" s="88">
        <f t="shared" si="13"/>
        <v>0</v>
      </c>
      <c r="O166" s="66">
        <v>192</v>
      </c>
      <c r="P166" s="153">
        <v>0.1</v>
      </c>
      <c r="Q166" s="141">
        <v>3</v>
      </c>
      <c r="R166" s="141"/>
      <c r="S166" s="116">
        <v>0</v>
      </c>
      <c r="T166" s="66">
        <v>0</v>
      </c>
      <c r="U166" s="66">
        <v>0</v>
      </c>
      <c r="V166" s="66">
        <v>0</v>
      </c>
      <c r="W166" s="66">
        <v>0</v>
      </c>
      <c r="X166" s="66">
        <v>0</v>
      </c>
      <c r="Y166" s="66">
        <v>0</v>
      </c>
      <c r="Z166" s="116">
        <v>1</v>
      </c>
      <c r="AA166" s="66">
        <v>12</v>
      </c>
      <c r="AB166" s="66">
        <v>0</v>
      </c>
      <c r="AC166" s="66">
        <v>0</v>
      </c>
      <c r="AD166" s="66">
        <v>2</v>
      </c>
      <c r="AE166" s="66">
        <v>0</v>
      </c>
      <c r="AF166" s="66">
        <v>0</v>
      </c>
      <c r="AG166" s="66">
        <v>0</v>
      </c>
      <c r="AH166" s="66">
        <v>0</v>
      </c>
      <c r="AI166" s="116">
        <v>0</v>
      </c>
      <c r="AJ166" s="66">
        <v>0</v>
      </c>
      <c r="AK166" s="118">
        <v>0</v>
      </c>
      <c r="AL166" s="66">
        <v>1</v>
      </c>
      <c r="AM166" s="119">
        <v>1</v>
      </c>
      <c r="AN166" s="120">
        <f t="shared" si="14"/>
        <v>-0.8</v>
      </c>
    </row>
    <row r="167" spans="1:40" x14ac:dyDescent="0.2">
      <c r="A167" s="154" t="s">
        <v>489</v>
      </c>
      <c r="B167" s="50" t="s">
        <v>132</v>
      </c>
      <c r="C167" s="50" t="s">
        <v>440</v>
      </c>
      <c r="D167" s="50">
        <v>9</v>
      </c>
      <c r="E167" s="136"/>
      <c r="F167" s="52"/>
      <c r="G167" s="66">
        <v>183</v>
      </c>
      <c r="H167" s="88">
        <f t="shared" si="10"/>
        <v>0</v>
      </c>
      <c r="I167" s="66">
        <f t="shared" si="11"/>
        <v>183</v>
      </c>
      <c r="J167" s="123">
        <v>176</v>
      </c>
      <c r="K167" s="88">
        <f t="shared" si="12"/>
        <v>0</v>
      </c>
      <c r="L167" s="124">
        <v>176</v>
      </c>
      <c r="M167" s="66">
        <v>300</v>
      </c>
      <c r="N167" s="88">
        <f t="shared" si="13"/>
        <v>0</v>
      </c>
      <c r="O167" s="66">
        <v>300</v>
      </c>
      <c r="P167" s="153">
        <v>0.13</v>
      </c>
      <c r="Q167" s="141">
        <v>7</v>
      </c>
      <c r="R167" s="141"/>
      <c r="S167" s="116">
        <v>0</v>
      </c>
      <c r="T167" s="66">
        <v>0</v>
      </c>
      <c r="U167" s="66">
        <v>0</v>
      </c>
      <c r="V167" s="66">
        <v>0</v>
      </c>
      <c r="W167" s="66">
        <v>0</v>
      </c>
      <c r="X167" s="66">
        <v>0</v>
      </c>
      <c r="Y167" s="66">
        <v>0</v>
      </c>
      <c r="Z167" s="116">
        <v>0</v>
      </c>
      <c r="AA167" s="66">
        <v>0</v>
      </c>
      <c r="AB167" s="66">
        <v>0</v>
      </c>
      <c r="AC167" s="66">
        <v>0</v>
      </c>
      <c r="AD167" s="66">
        <v>51</v>
      </c>
      <c r="AE167" s="66">
        <v>27</v>
      </c>
      <c r="AF167" s="66">
        <v>339</v>
      </c>
      <c r="AG167" s="66">
        <v>1</v>
      </c>
      <c r="AH167" s="66">
        <v>15</v>
      </c>
      <c r="AI167" s="116">
        <v>19</v>
      </c>
      <c r="AJ167" s="66">
        <v>0</v>
      </c>
      <c r="AK167" s="118">
        <v>0</v>
      </c>
      <c r="AL167" s="66">
        <v>1</v>
      </c>
      <c r="AM167" s="119">
        <v>0</v>
      </c>
      <c r="AN167" s="120">
        <f t="shared" si="14"/>
        <v>39.9</v>
      </c>
    </row>
    <row r="168" spans="1:40" x14ac:dyDescent="0.2">
      <c r="A168" s="154" t="s">
        <v>334</v>
      </c>
      <c r="B168" s="50" t="s">
        <v>129</v>
      </c>
      <c r="C168" s="50" t="s">
        <v>452</v>
      </c>
      <c r="D168" s="50">
        <v>10</v>
      </c>
      <c r="E168" s="136"/>
      <c r="F168" s="52"/>
      <c r="G168" s="66">
        <v>185</v>
      </c>
      <c r="H168" s="88">
        <f t="shared" si="10"/>
        <v>0</v>
      </c>
      <c r="I168" s="66">
        <f t="shared" si="11"/>
        <v>185</v>
      </c>
      <c r="J168" s="123">
        <v>130</v>
      </c>
      <c r="K168" s="88">
        <f t="shared" si="12"/>
        <v>0</v>
      </c>
      <c r="L168" s="124">
        <v>130</v>
      </c>
      <c r="M168" s="66">
        <v>219</v>
      </c>
      <c r="N168" s="88">
        <f t="shared" si="13"/>
        <v>0</v>
      </c>
      <c r="O168" s="66">
        <v>219</v>
      </c>
      <c r="P168" s="153">
        <v>0.2</v>
      </c>
      <c r="Q168" s="141">
        <v>13</v>
      </c>
      <c r="R168" s="141"/>
      <c r="S168" s="116">
        <v>0</v>
      </c>
      <c r="T168" s="66">
        <v>0</v>
      </c>
      <c r="U168" s="66">
        <v>0</v>
      </c>
      <c r="V168" s="66">
        <v>0</v>
      </c>
      <c r="W168" s="66">
        <v>0</v>
      </c>
      <c r="X168" s="66">
        <v>0</v>
      </c>
      <c r="Y168" s="66">
        <v>0</v>
      </c>
      <c r="Z168" s="116">
        <v>79</v>
      </c>
      <c r="AA168" s="66">
        <v>299</v>
      </c>
      <c r="AB168" s="66">
        <v>1</v>
      </c>
      <c r="AC168" s="66">
        <v>11</v>
      </c>
      <c r="AD168" s="66">
        <v>38</v>
      </c>
      <c r="AE168" s="66">
        <v>30</v>
      </c>
      <c r="AF168" s="66">
        <v>275</v>
      </c>
      <c r="AG168" s="66">
        <v>0</v>
      </c>
      <c r="AH168" s="66">
        <v>13</v>
      </c>
      <c r="AI168" s="116">
        <v>276</v>
      </c>
      <c r="AJ168" s="66">
        <v>0</v>
      </c>
      <c r="AK168" s="118">
        <v>0</v>
      </c>
      <c r="AL168" s="66">
        <v>2</v>
      </c>
      <c r="AM168" s="119">
        <v>1</v>
      </c>
      <c r="AN168" s="120">
        <f t="shared" si="14"/>
        <v>61.4</v>
      </c>
    </row>
    <row r="169" spans="1:40" x14ac:dyDescent="0.2">
      <c r="A169" s="154" t="s">
        <v>237</v>
      </c>
      <c r="B169" s="50" t="s">
        <v>132</v>
      </c>
      <c r="C169" s="50" t="s">
        <v>13</v>
      </c>
      <c r="D169" s="50">
        <v>11</v>
      </c>
      <c r="E169" s="136" t="s">
        <v>454</v>
      </c>
      <c r="F169" s="52"/>
      <c r="G169" s="66">
        <v>186</v>
      </c>
      <c r="H169" s="88">
        <f t="shared" si="10"/>
        <v>0</v>
      </c>
      <c r="I169" s="66">
        <f t="shared" si="11"/>
        <v>186</v>
      </c>
      <c r="J169" s="123">
        <v>300</v>
      </c>
      <c r="K169" s="88">
        <f t="shared" si="12"/>
        <v>0</v>
      </c>
      <c r="L169" s="124">
        <v>300</v>
      </c>
      <c r="M169" s="66">
        <v>300</v>
      </c>
      <c r="N169" s="88">
        <f t="shared" si="13"/>
        <v>0</v>
      </c>
      <c r="O169" s="66">
        <v>300</v>
      </c>
      <c r="P169" s="153">
        <v>0.05</v>
      </c>
      <c r="Q169" s="141">
        <v>10</v>
      </c>
      <c r="R169" s="141"/>
      <c r="S169" s="116">
        <v>0</v>
      </c>
      <c r="T169" s="66">
        <v>0</v>
      </c>
      <c r="U169" s="66">
        <v>0</v>
      </c>
      <c r="V169" s="66">
        <v>0</v>
      </c>
      <c r="W169" s="66">
        <v>0</v>
      </c>
      <c r="X169" s="66">
        <v>0</v>
      </c>
      <c r="Y169" s="66">
        <v>0</v>
      </c>
      <c r="Z169" s="116">
        <v>0</v>
      </c>
      <c r="AA169" s="66">
        <v>0</v>
      </c>
      <c r="AB169" s="66">
        <v>0</v>
      </c>
      <c r="AC169" s="66">
        <v>0</v>
      </c>
      <c r="AD169" s="66">
        <v>36</v>
      </c>
      <c r="AE169" s="66">
        <v>25</v>
      </c>
      <c r="AF169" s="66">
        <v>282</v>
      </c>
      <c r="AG169" s="66">
        <v>1</v>
      </c>
      <c r="AH169" s="66">
        <v>14</v>
      </c>
      <c r="AI169" s="116">
        <v>0</v>
      </c>
      <c r="AJ169" s="66">
        <v>0</v>
      </c>
      <c r="AK169" s="118">
        <v>0</v>
      </c>
      <c r="AL169" s="66">
        <v>1</v>
      </c>
      <c r="AM169" s="119">
        <v>1</v>
      </c>
      <c r="AN169" s="120">
        <f t="shared" si="14"/>
        <v>32.200000000000003</v>
      </c>
    </row>
    <row r="170" spans="1:40" x14ac:dyDescent="0.2">
      <c r="A170" s="154" t="s">
        <v>186</v>
      </c>
      <c r="B170" s="50" t="s">
        <v>129</v>
      </c>
      <c r="C170" s="50" t="s">
        <v>433</v>
      </c>
      <c r="D170" s="50">
        <v>6</v>
      </c>
      <c r="E170" s="136"/>
      <c r="F170" s="52"/>
      <c r="G170" s="66">
        <v>187</v>
      </c>
      <c r="H170" s="88">
        <f t="shared" si="10"/>
        <v>0</v>
      </c>
      <c r="I170" s="66">
        <f t="shared" si="11"/>
        <v>187</v>
      </c>
      <c r="J170" s="123">
        <v>162</v>
      </c>
      <c r="K170" s="88">
        <f t="shared" si="12"/>
        <v>0</v>
      </c>
      <c r="L170" s="124">
        <v>162</v>
      </c>
      <c r="M170" s="66">
        <v>114</v>
      </c>
      <c r="N170" s="88">
        <f t="shared" si="13"/>
        <v>0</v>
      </c>
      <c r="O170" s="66">
        <v>114</v>
      </c>
      <c r="P170" s="153">
        <v>0.35</v>
      </c>
      <c r="Q170" s="141">
        <v>16</v>
      </c>
      <c r="R170" s="141"/>
      <c r="S170" s="116">
        <v>0</v>
      </c>
      <c r="T170" s="66">
        <v>0</v>
      </c>
      <c r="U170" s="66">
        <v>0</v>
      </c>
      <c r="V170" s="66">
        <v>0</v>
      </c>
      <c r="W170" s="66">
        <v>0</v>
      </c>
      <c r="X170" s="66">
        <v>0</v>
      </c>
      <c r="Y170" s="66">
        <v>0</v>
      </c>
      <c r="Z170" s="116">
        <v>173</v>
      </c>
      <c r="AA170" s="66">
        <v>766</v>
      </c>
      <c r="AB170" s="66">
        <v>2</v>
      </c>
      <c r="AC170" s="66">
        <v>30</v>
      </c>
      <c r="AD170" s="66">
        <v>8</v>
      </c>
      <c r="AE170" s="66">
        <v>8</v>
      </c>
      <c r="AF170" s="66">
        <v>50</v>
      </c>
      <c r="AG170" s="66">
        <v>1</v>
      </c>
      <c r="AH170" s="66">
        <v>3</v>
      </c>
      <c r="AI170" s="116">
        <v>0</v>
      </c>
      <c r="AJ170" s="66">
        <v>0</v>
      </c>
      <c r="AK170" s="118">
        <v>1</v>
      </c>
      <c r="AL170" s="66">
        <v>1</v>
      </c>
      <c r="AM170" s="119">
        <v>1</v>
      </c>
      <c r="AN170" s="120">
        <f t="shared" si="14"/>
        <v>99.6</v>
      </c>
    </row>
    <row r="171" spans="1:40" x14ac:dyDescent="0.2">
      <c r="A171" s="154" t="s">
        <v>232</v>
      </c>
      <c r="B171" s="50" t="s">
        <v>129</v>
      </c>
      <c r="C171" s="50" t="s">
        <v>433</v>
      </c>
      <c r="D171" s="50">
        <v>6</v>
      </c>
      <c r="E171" s="136"/>
      <c r="F171" s="52"/>
      <c r="G171" s="66">
        <v>190</v>
      </c>
      <c r="H171" s="88">
        <f t="shared" si="10"/>
        <v>0</v>
      </c>
      <c r="I171" s="66">
        <f t="shared" si="11"/>
        <v>190</v>
      </c>
      <c r="J171" s="123">
        <v>161</v>
      </c>
      <c r="K171" s="88">
        <f t="shared" si="12"/>
        <v>0</v>
      </c>
      <c r="L171" s="124">
        <v>161</v>
      </c>
      <c r="M171" s="66">
        <v>76</v>
      </c>
      <c r="N171" s="88">
        <f t="shared" si="13"/>
        <v>0</v>
      </c>
      <c r="O171" s="66">
        <v>76</v>
      </c>
      <c r="P171" s="153">
        <v>0.24</v>
      </c>
      <c r="Q171" s="141">
        <v>16</v>
      </c>
      <c r="R171" s="141"/>
      <c r="S171" s="116">
        <v>0</v>
      </c>
      <c r="T171" s="66">
        <v>0</v>
      </c>
      <c r="U171" s="66">
        <v>0</v>
      </c>
      <c r="V171" s="66">
        <v>0</v>
      </c>
      <c r="W171" s="66">
        <v>0</v>
      </c>
      <c r="X171" s="66">
        <v>0</v>
      </c>
      <c r="Y171" s="66">
        <v>0</v>
      </c>
      <c r="Z171" s="116">
        <v>84</v>
      </c>
      <c r="AA171" s="66">
        <v>286</v>
      </c>
      <c r="AB171" s="66">
        <v>3</v>
      </c>
      <c r="AC171" s="66">
        <v>11</v>
      </c>
      <c r="AD171" s="66">
        <v>71</v>
      </c>
      <c r="AE171" s="66">
        <v>53</v>
      </c>
      <c r="AF171" s="66">
        <v>444</v>
      </c>
      <c r="AG171" s="66">
        <v>2</v>
      </c>
      <c r="AH171" s="66">
        <v>20</v>
      </c>
      <c r="AI171" s="116">
        <v>0</v>
      </c>
      <c r="AJ171" s="66">
        <v>0</v>
      </c>
      <c r="AK171" s="118">
        <v>0</v>
      </c>
      <c r="AL171" s="66">
        <v>1</v>
      </c>
      <c r="AM171" s="119">
        <v>1</v>
      </c>
      <c r="AN171" s="120">
        <f t="shared" si="14"/>
        <v>101</v>
      </c>
    </row>
    <row r="172" spans="1:40" x14ac:dyDescent="0.2">
      <c r="A172" s="154" t="s">
        <v>490</v>
      </c>
      <c r="B172" s="50" t="s">
        <v>132</v>
      </c>
      <c r="C172" s="50" t="s">
        <v>452</v>
      </c>
      <c r="D172" s="50">
        <v>10</v>
      </c>
      <c r="E172" s="136"/>
      <c r="F172" s="52"/>
      <c r="G172" s="66">
        <v>191</v>
      </c>
      <c r="H172" s="88">
        <f t="shared" si="10"/>
        <v>0</v>
      </c>
      <c r="I172" s="66">
        <f t="shared" si="11"/>
        <v>191</v>
      </c>
      <c r="J172" s="123">
        <v>216</v>
      </c>
      <c r="K172" s="88">
        <f t="shared" si="12"/>
        <v>0</v>
      </c>
      <c r="L172" s="124">
        <v>216</v>
      </c>
      <c r="M172" s="66">
        <v>300</v>
      </c>
      <c r="N172" s="88">
        <f t="shared" si="13"/>
        <v>0</v>
      </c>
      <c r="O172" s="66">
        <v>300</v>
      </c>
      <c r="P172" s="153">
        <v>0.08</v>
      </c>
      <c r="Q172" s="141" t="s">
        <v>101</v>
      </c>
      <c r="R172" s="141"/>
      <c r="S172" s="116" t="s">
        <v>101</v>
      </c>
      <c r="T172" s="66" t="s">
        <v>101</v>
      </c>
      <c r="U172" s="66" t="s">
        <v>101</v>
      </c>
      <c r="V172" s="66" t="s">
        <v>101</v>
      </c>
      <c r="W172" s="66" t="s">
        <v>101</v>
      </c>
      <c r="X172" s="66" t="s">
        <v>101</v>
      </c>
      <c r="Y172" s="66" t="s">
        <v>101</v>
      </c>
      <c r="Z172" s="116" t="s">
        <v>101</v>
      </c>
      <c r="AA172" s="66" t="s">
        <v>101</v>
      </c>
      <c r="AB172" s="66" t="s">
        <v>101</v>
      </c>
      <c r="AC172" s="66" t="s">
        <v>101</v>
      </c>
      <c r="AD172" s="66" t="s">
        <v>101</v>
      </c>
      <c r="AE172" s="66" t="s">
        <v>101</v>
      </c>
      <c r="AF172" s="66" t="s">
        <v>101</v>
      </c>
      <c r="AG172" s="66" t="s">
        <v>101</v>
      </c>
      <c r="AH172" s="66" t="s">
        <v>101</v>
      </c>
      <c r="AI172" s="116" t="s">
        <v>101</v>
      </c>
      <c r="AJ172" s="66" t="s">
        <v>101</v>
      </c>
      <c r="AK172" s="118" t="s">
        <v>101</v>
      </c>
      <c r="AL172" s="66" t="s">
        <v>101</v>
      </c>
      <c r="AM172" s="119" t="s">
        <v>101</v>
      </c>
      <c r="AN172" s="120">
        <f t="shared" si="14"/>
        <v>0</v>
      </c>
    </row>
    <row r="173" spans="1:40" x14ac:dyDescent="0.2">
      <c r="A173" s="154" t="s">
        <v>205</v>
      </c>
      <c r="B173" s="50" t="s">
        <v>132</v>
      </c>
      <c r="C173" s="50" t="s">
        <v>126</v>
      </c>
      <c r="D173" s="50">
        <v>8</v>
      </c>
      <c r="E173" s="136"/>
      <c r="F173" s="52"/>
      <c r="G173" s="66">
        <v>192</v>
      </c>
      <c r="H173" s="88">
        <f t="shared" si="10"/>
        <v>0</v>
      </c>
      <c r="I173" s="66">
        <f t="shared" si="11"/>
        <v>192</v>
      </c>
      <c r="J173" s="123">
        <v>146</v>
      </c>
      <c r="K173" s="88">
        <f t="shared" si="12"/>
        <v>0</v>
      </c>
      <c r="L173" s="124">
        <v>146</v>
      </c>
      <c r="M173" s="66">
        <v>86</v>
      </c>
      <c r="N173" s="88">
        <f t="shared" si="13"/>
        <v>0</v>
      </c>
      <c r="O173" s="66">
        <v>86</v>
      </c>
      <c r="P173" s="153">
        <v>0.1</v>
      </c>
      <c r="Q173" s="141">
        <v>16</v>
      </c>
      <c r="R173" s="141"/>
      <c r="S173" s="116">
        <v>0</v>
      </c>
      <c r="T173" s="66">
        <v>0</v>
      </c>
      <c r="U173" s="66">
        <v>0</v>
      </c>
      <c r="V173" s="66">
        <v>0</v>
      </c>
      <c r="W173" s="66">
        <v>0</v>
      </c>
      <c r="X173" s="66">
        <v>0</v>
      </c>
      <c r="Y173" s="66">
        <v>0</v>
      </c>
      <c r="Z173" s="116">
        <v>0</v>
      </c>
      <c r="AA173" s="66">
        <v>0</v>
      </c>
      <c r="AB173" s="66">
        <v>0</v>
      </c>
      <c r="AC173" s="66">
        <v>0</v>
      </c>
      <c r="AD173" s="66">
        <v>69</v>
      </c>
      <c r="AE173" s="66">
        <v>43</v>
      </c>
      <c r="AF173" s="66">
        <v>728</v>
      </c>
      <c r="AG173" s="66">
        <v>4</v>
      </c>
      <c r="AH173" s="66">
        <v>29</v>
      </c>
      <c r="AI173" s="116">
        <v>0</v>
      </c>
      <c r="AJ173" s="66">
        <v>0</v>
      </c>
      <c r="AK173" s="118">
        <v>0</v>
      </c>
      <c r="AL173" s="66">
        <v>1</v>
      </c>
      <c r="AM173" s="119">
        <v>1</v>
      </c>
      <c r="AN173" s="120">
        <f t="shared" si="14"/>
        <v>94.8</v>
      </c>
    </row>
    <row r="174" spans="1:40" x14ac:dyDescent="0.2">
      <c r="A174" s="154" t="s">
        <v>491</v>
      </c>
      <c r="B174" s="50" t="s">
        <v>129</v>
      </c>
      <c r="C174" s="50" t="s">
        <v>444</v>
      </c>
      <c r="D174" s="50">
        <v>9</v>
      </c>
      <c r="E174" s="136" t="s">
        <v>439</v>
      </c>
      <c r="F174" s="52"/>
      <c r="G174" s="66">
        <v>194</v>
      </c>
      <c r="H174" s="88">
        <f t="shared" si="10"/>
        <v>0</v>
      </c>
      <c r="I174" s="66">
        <f t="shared" si="11"/>
        <v>194</v>
      </c>
      <c r="J174" s="123">
        <v>139</v>
      </c>
      <c r="K174" s="88">
        <f t="shared" si="12"/>
        <v>0</v>
      </c>
      <c r="L174" s="124">
        <v>139</v>
      </c>
      <c r="M174" s="66">
        <v>300</v>
      </c>
      <c r="N174" s="88">
        <f t="shared" si="13"/>
        <v>0</v>
      </c>
      <c r="O174" s="66">
        <v>300</v>
      </c>
      <c r="P174" s="153">
        <v>0.16</v>
      </c>
      <c r="Q174" s="141">
        <v>16</v>
      </c>
      <c r="R174" s="141"/>
      <c r="S174" s="116">
        <v>0</v>
      </c>
      <c r="T174" s="66">
        <v>0</v>
      </c>
      <c r="U174" s="66">
        <v>0</v>
      </c>
      <c r="V174" s="66">
        <v>0</v>
      </c>
      <c r="W174" s="66">
        <v>0</v>
      </c>
      <c r="X174" s="66">
        <v>0</v>
      </c>
      <c r="Y174" s="66">
        <v>0</v>
      </c>
      <c r="Z174" s="116">
        <v>74</v>
      </c>
      <c r="AA174" s="66">
        <v>321</v>
      </c>
      <c r="AB174" s="66">
        <v>4</v>
      </c>
      <c r="AC174" s="66">
        <v>19</v>
      </c>
      <c r="AD174" s="66">
        <v>15</v>
      </c>
      <c r="AE174" s="66">
        <v>10</v>
      </c>
      <c r="AF174" s="66">
        <v>123</v>
      </c>
      <c r="AG174" s="66">
        <v>2</v>
      </c>
      <c r="AH174" s="66">
        <v>6</v>
      </c>
      <c r="AI174" s="116">
        <v>49</v>
      </c>
      <c r="AJ174" s="66">
        <v>0</v>
      </c>
      <c r="AK174" s="118">
        <v>1</v>
      </c>
      <c r="AL174" s="66">
        <v>0</v>
      </c>
      <c r="AM174" s="119">
        <v>0</v>
      </c>
      <c r="AN174" s="120">
        <f t="shared" si="14"/>
        <v>82.4</v>
      </c>
    </row>
    <row r="175" spans="1:40" x14ac:dyDescent="0.2">
      <c r="A175" s="154" t="s">
        <v>196</v>
      </c>
      <c r="B175" s="50" t="s">
        <v>129</v>
      </c>
      <c r="C175" s="50" t="s">
        <v>12</v>
      </c>
      <c r="D175" s="50">
        <v>11</v>
      </c>
      <c r="E175" s="136"/>
      <c r="F175" s="52"/>
      <c r="G175" s="66">
        <v>195</v>
      </c>
      <c r="H175" s="88">
        <f t="shared" si="10"/>
        <v>0</v>
      </c>
      <c r="I175" s="66">
        <f t="shared" si="11"/>
        <v>195</v>
      </c>
      <c r="J175" s="123">
        <v>128</v>
      </c>
      <c r="K175" s="88">
        <f t="shared" si="12"/>
        <v>0</v>
      </c>
      <c r="L175" s="124">
        <v>128</v>
      </c>
      <c r="M175" s="66">
        <v>55</v>
      </c>
      <c r="N175" s="88">
        <f t="shared" si="13"/>
        <v>0</v>
      </c>
      <c r="O175" s="66">
        <v>55</v>
      </c>
      <c r="P175" s="153">
        <v>0.36</v>
      </c>
      <c r="Q175" s="141">
        <v>15</v>
      </c>
      <c r="R175" s="141"/>
      <c r="S175" s="116">
        <v>0</v>
      </c>
      <c r="T175" s="66">
        <v>0</v>
      </c>
      <c r="U175" s="66">
        <v>0</v>
      </c>
      <c r="V175" s="66">
        <v>0</v>
      </c>
      <c r="W175" s="66">
        <v>0</v>
      </c>
      <c r="X175" s="66">
        <v>0</v>
      </c>
      <c r="Y175" s="66">
        <v>0</v>
      </c>
      <c r="Z175" s="116">
        <v>178</v>
      </c>
      <c r="AA175" s="66">
        <v>772</v>
      </c>
      <c r="AB175" s="66">
        <v>5</v>
      </c>
      <c r="AC175" s="66">
        <v>30</v>
      </c>
      <c r="AD175" s="66">
        <v>33</v>
      </c>
      <c r="AE175" s="66">
        <v>23</v>
      </c>
      <c r="AF175" s="66">
        <v>170</v>
      </c>
      <c r="AG175" s="66">
        <v>0</v>
      </c>
      <c r="AH175" s="66">
        <v>8</v>
      </c>
      <c r="AI175" s="116">
        <v>0</v>
      </c>
      <c r="AJ175" s="66">
        <v>0</v>
      </c>
      <c r="AK175" s="118">
        <v>0</v>
      </c>
      <c r="AL175" s="66">
        <v>1</v>
      </c>
      <c r="AM175" s="119">
        <v>1</v>
      </c>
      <c r="AN175" s="120">
        <f t="shared" si="14"/>
        <v>122.2</v>
      </c>
    </row>
    <row r="176" spans="1:40" x14ac:dyDescent="0.2">
      <c r="A176" s="154" t="s">
        <v>225</v>
      </c>
      <c r="B176" s="50" t="s">
        <v>129</v>
      </c>
      <c r="C176" s="50" t="s">
        <v>446</v>
      </c>
      <c r="D176" s="50">
        <v>10</v>
      </c>
      <c r="E176" s="136"/>
      <c r="F176" s="52"/>
      <c r="G176" s="66">
        <v>198</v>
      </c>
      <c r="H176" s="88">
        <f t="shared" si="10"/>
        <v>0</v>
      </c>
      <c r="I176" s="66">
        <f t="shared" si="11"/>
        <v>198</v>
      </c>
      <c r="J176" s="123">
        <v>140</v>
      </c>
      <c r="K176" s="88">
        <f t="shared" si="12"/>
        <v>0</v>
      </c>
      <c r="L176" s="124">
        <v>140</v>
      </c>
      <c r="M176" s="66">
        <v>163</v>
      </c>
      <c r="N176" s="88">
        <f t="shared" si="13"/>
        <v>0</v>
      </c>
      <c r="O176" s="66">
        <v>163</v>
      </c>
      <c r="P176" s="153">
        <v>0.34</v>
      </c>
      <c r="Q176" s="141">
        <v>16</v>
      </c>
      <c r="R176" s="141"/>
      <c r="S176" s="116">
        <v>0</v>
      </c>
      <c r="T176" s="66">
        <v>0</v>
      </c>
      <c r="U176" s="66">
        <v>0</v>
      </c>
      <c r="V176" s="66">
        <v>0</v>
      </c>
      <c r="W176" s="66">
        <v>0</v>
      </c>
      <c r="X176" s="66">
        <v>0</v>
      </c>
      <c r="Y176" s="66">
        <v>0</v>
      </c>
      <c r="Z176" s="116">
        <v>216</v>
      </c>
      <c r="AA176" s="66">
        <v>842</v>
      </c>
      <c r="AB176" s="66">
        <v>8</v>
      </c>
      <c r="AC176" s="66">
        <v>42</v>
      </c>
      <c r="AD176" s="66">
        <v>17</v>
      </c>
      <c r="AE176" s="66">
        <v>15</v>
      </c>
      <c r="AF176" s="66">
        <v>103</v>
      </c>
      <c r="AG176" s="66">
        <v>0</v>
      </c>
      <c r="AH176" s="66">
        <v>3</v>
      </c>
      <c r="AI176" s="116">
        <v>0</v>
      </c>
      <c r="AJ176" s="66">
        <v>0</v>
      </c>
      <c r="AK176" s="118">
        <v>0</v>
      </c>
      <c r="AL176" s="66">
        <v>1</v>
      </c>
      <c r="AM176" s="119">
        <v>0</v>
      </c>
      <c r="AN176" s="120">
        <f t="shared" si="14"/>
        <v>142.5</v>
      </c>
    </row>
    <row r="177" spans="1:40" x14ac:dyDescent="0.2">
      <c r="A177" s="154" t="s">
        <v>208</v>
      </c>
      <c r="B177" s="50" t="s">
        <v>129</v>
      </c>
      <c r="C177" s="50" t="s">
        <v>432</v>
      </c>
      <c r="D177" s="50">
        <v>4</v>
      </c>
      <c r="E177" s="136" t="s">
        <v>439</v>
      </c>
      <c r="F177" s="52"/>
      <c r="G177" s="66">
        <v>199</v>
      </c>
      <c r="H177" s="88">
        <f t="shared" si="10"/>
        <v>0</v>
      </c>
      <c r="I177" s="66">
        <f t="shared" si="11"/>
        <v>199</v>
      </c>
      <c r="J177" s="123">
        <v>144</v>
      </c>
      <c r="K177" s="88">
        <f t="shared" si="12"/>
        <v>0</v>
      </c>
      <c r="L177" s="124">
        <v>144</v>
      </c>
      <c r="M177" s="66">
        <v>146</v>
      </c>
      <c r="N177" s="88">
        <f t="shared" si="13"/>
        <v>0</v>
      </c>
      <c r="O177" s="66">
        <v>146</v>
      </c>
      <c r="P177" s="153">
        <v>0.15</v>
      </c>
      <c r="Q177" s="141">
        <v>16</v>
      </c>
      <c r="R177" s="141"/>
      <c r="S177" s="116">
        <v>0</v>
      </c>
      <c r="T177" s="66">
        <v>0</v>
      </c>
      <c r="U177" s="66">
        <v>0</v>
      </c>
      <c r="V177" s="66">
        <v>0</v>
      </c>
      <c r="W177" s="66">
        <v>0</v>
      </c>
      <c r="X177" s="66">
        <v>0</v>
      </c>
      <c r="Y177" s="66">
        <v>0</v>
      </c>
      <c r="Z177" s="116">
        <v>175</v>
      </c>
      <c r="AA177" s="66">
        <v>603</v>
      </c>
      <c r="AB177" s="66">
        <v>1</v>
      </c>
      <c r="AC177" s="66">
        <v>22</v>
      </c>
      <c r="AD177" s="66">
        <v>24</v>
      </c>
      <c r="AE177" s="66">
        <v>22</v>
      </c>
      <c r="AF177" s="66">
        <v>182</v>
      </c>
      <c r="AG177" s="66">
        <v>1</v>
      </c>
      <c r="AH177" s="66">
        <v>9</v>
      </c>
      <c r="AI177" s="116">
        <v>48</v>
      </c>
      <c r="AJ177" s="66">
        <v>0</v>
      </c>
      <c r="AK177" s="118">
        <v>0</v>
      </c>
      <c r="AL177" s="66">
        <v>2</v>
      </c>
      <c r="AM177" s="119">
        <v>2</v>
      </c>
      <c r="AN177" s="120">
        <f t="shared" si="14"/>
        <v>86.5</v>
      </c>
    </row>
    <row r="178" spans="1:40" x14ac:dyDescent="0.2">
      <c r="A178" s="154" t="s">
        <v>249</v>
      </c>
      <c r="B178" s="50" t="s">
        <v>129</v>
      </c>
      <c r="C178" s="50" t="s">
        <v>13</v>
      </c>
      <c r="D178" s="50">
        <v>11</v>
      </c>
      <c r="E178" s="136"/>
      <c r="F178" s="52"/>
      <c r="G178" s="66">
        <v>201</v>
      </c>
      <c r="H178" s="88">
        <f t="shared" si="10"/>
        <v>0</v>
      </c>
      <c r="I178" s="66">
        <f t="shared" si="11"/>
        <v>201</v>
      </c>
      <c r="J178" s="123">
        <v>142</v>
      </c>
      <c r="K178" s="88">
        <f t="shared" si="12"/>
        <v>0</v>
      </c>
      <c r="L178" s="124">
        <v>142</v>
      </c>
      <c r="M178" s="66">
        <v>97</v>
      </c>
      <c r="N178" s="88">
        <f t="shared" si="13"/>
        <v>0</v>
      </c>
      <c r="O178" s="66">
        <v>97</v>
      </c>
      <c r="P178" s="153">
        <v>0.28000000000000003</v>
      </c>
      <c r="Q178" s="141">
        <v>14</v>
      </c>
      <c r="R178" s="141"/>
      <c r="S178" s="116">
        <v>0</v>
      </c>
      <c r="T178" s="66">
        <v>0</v>
      </c>
      <c r="U178" s="66">
        <v>0</v>
      </c>
      <c r="V178" s="66">
        <v>0</v>
      </c>
      <c r="W178" s="66">
        <v>0</v>
      </c>
      <c r="X178" s="66">
        <v>0</v>
      </c>
      <c r="Y178" s="66">
        <v>0</v>
      </c>
      <c r="Z178" s="116">
        <v>43</v>
      </c>
      <c r="AA178" s="66">
        <v>171</v>
      </c>
      <c r="AB178" s="66">
        <v>0</v>
      </c>
      <c r="AC178" s="66">
        <v>6</v>
      </c>
      <c r="AD178" s="66">
        <v>72</v>
      </c>
      <c r="AE178" s="66">
        <v>56</v>
      </c>
      <c r="AF178" s="66">
        <v>429</v>
      </c>
      <c r="AG178" s="66">
        <v>3</v>
      </c>
      <c r="AH178" s="66">
        <v>25</v>
      </c>
      <c r="AI178" s="116">
        <v>0</v>
      </c>
      <c r="AJ178" s="66">
        <v>0</v>
      </c>
      <c r="AK178" s="118">
        <v>0</v>
      </c>
      <c r="AL178" s="66">
        <v>0</v>
      </c>
      <c r="AM178" s="119">
        <v>0</v>
      </c>
      <c r="AN178" s="120">
        <f t="shared" si="14"/>
        <v>78</v>
      </c>
    </row>
    <row r="179" spans="1:40" x14ac:dyDescent="0.2">
      <c r="A179" s="154" t="s">
        <v>492</v>
      </c>
      <c r="B179" s="50" t="s">
        <v>132</v>
      </c>
      <c r="C179" s="50" t="s">
        <v>440</v>
      </c>
      <c r="D179" s="50">
        <v>9</v>
      </c>
      <c r="E179" s="136"/>
      <c r="F179" s="52"/>
      <c r="G179" s="66">
        <v>202</v>
      </c>
      <c r="H179" s="88">
        <f t="shared" si="10"/>
        <v>0</v>
      </c>
      <c r="I179" s="66">
        <f t="shared" si="11"/>
        <v>202</v>
      </c>
      <c r="J179" s="123">
        <v>184</v>
      </c>
      <c r="K179" s="88">
        <f t="shared" si="12"/>
        <v>0</v>
      </c>
      <c r="L179" s="124">
        <v>184</v>
      </c>
      <c r="M179" s="66">
        <v>300</v>
      </c>
      <c r="N179" s="88">
        <f t="shared" si="13"/>
        <v>0</v>
      </c>
      <c r="O179" s="66">
        <v>300</v>
      </c>
      <c r="P179" s="153">
        <v>0.06</v>
      </c>
      <c r="Q179" s="141">
        <v>16</v>
      </c>
      <c r="R179" s="141"/>
      <c r="S179" s="116">
        <v>0</v>
      </c>
      <c r="T179" s="66">
        <v>0</v>
      </c>
      <c r="U179" s="66">
        <v>0</v>
      </c>
      <c r="V179" s="66">
        <v>0</v>
      </c>
      <c r="W179" s="66">
        <v>0</v>
      </c>
      <c r="X179" s="66">
        <v>0</v>
      </c>
      <c r="Y179" s="66">
        <v>0</v>
      </c>
      <c r="Z179" s="116">
        <v>0</v>
      </c>
      <c r="AA179" s="66">
        <v>0</v>
      </c>
      <c r="AB179" s="66">
        <v>0</v>
      </c>
      <c r="AC179" s="66">
        <v>0</v>
      </c>
      <c r="AD179" s="66">
        <v>83</v>
      </c>
      <c r="AE179" s="66">
        <v>42</v>
      </c>
      <c r="AF179" s="66">
        <v>748</v>
      </c>
      <c r="AG179" s="66">
        <v>3</v>
      </c>
      <c r="AH179" s="66">
        <v>32</v>
      </c>
      <c r="AI179" s="116">
        <v>26</v>
      </c>
      <c r="AJ179" s="66">
        <v>0</v>
      </c>
      <c r="AK179" s="118">
        <v>0</v>
      </c>
      <c r="AL179" s="66">
        <v>2</v>
      </c>
      <c r="AM179" s="119">
        <v>1</v>
      </c>
      <c r="AN179" s="120">
        <f t="shared" si="14"/>
        <v>90.8</v>
      </c>
    </row>
    <row r="180" spans="1:40" x14ac:dyDescent="0.2">
      <c r="A180" s="154" t="s">
        <v>147</v>
      </c>
      <c r="B180" s="50" t="s">
        <v>132</v>
      </c>
      <c r="C180" s="50" t="s">
        <v>434</v>
      </c>
      <c r="D180" s="50">
        <v>8</v>
      </c>
      <c r="E180" s="136" t="s">
        <v>454</v>
      </c>
      <c r="F180" s="52"/>
      <c r="G180" s="66">
        <v>203</v>
      </c>
      <c r="H180" s="88">
        <f t="shared" si="10"/>
        <v>0</v>
      </c>
      <c r="I180" s="66">
        <f t="shared" si="11"/>
        <v>203</v>
      </c>
      <c r="J180" s="123">
        <v>300</v>
      </c>
      <c r="K180" s="88">
        <f t="shared" si="12"/>
        <v>0</v>
      </c>
      <c r="L180" s="124">
        <v>300</v>
      </c>
      <c r="M180" s="66">
        <v>300</v>
      </c>
      <c r="N180" s="88">
        <f t="shared" si="13"/>
        <v>0</v>
      </c>
      <c r="O180" s="66">
        <v>300</v>
      </c>
      <c r="P180" s="153">
        <v>0.52</v>
      </c>
      <c r="Q180" s="141">
        <v>16</v>
      </c>
      <c r="R180" s="141"/>
      <c r="S180" s="116">
        <v>0</v>
      </c>
      <c r="T180" s="66">
        <v>0</v>
      </c>
      <c r="U180" s="66">
        <v>0</v>
      </c>
      <c r="V180" s="66">
        <v>0</v>
      </c>
      <c r="W180" s="66">
        <v>0</v>
      </c>
      <c r="X180" s="66">
        <v>0</v>
      </c>
      <c r="Y180" s="66">
        <v>0</v>
      </c>
      <c r="Z180" s="116">
        <v>1</v>
      </c>
      <c r="AA180" s="66">
        <v>-4</v>
      </c>
      <c r="AB180" s="66">
        <v>0</v>
      </c>
      <c r="AC180" s="66">
        <v>0</v>
      </c>
      <c r="AD180" s="66">
        <v>132</v>
      </c>
      <c r="AE180" s="66">
        <v>69</v>
      </c>
      <c r="AF180" s="66">
        <v>838</v>
      </c>
      <c r="AG180" s="66">
        <v>6</v>
      </c>
      <c r="AH180" s="66">
        <v>44</v>
      </c>
      <c r="AI180" s="116">
        <v>0</v>
      </c>
      <c r="AJ180" s="66">
        <v>0</v>
      </c>
      <c r="AK180" s="118">
        <v>0</v>
      </c>
      <c r="AL180" s="66">
        <v>1</v>
      </c>
      <c r="AM180" s="119">
        <v>1</v>
      </c>
      <c r="AN180" s="120">
        <f t="shared" si="14"/>
        <v>117.39999999999999</v>
      </c>
    </row>
    <row r="181" spans="1:40" x14ac:dyDescent="0.2">
      <c r="A181" s="154" t="s">
        <v>493</v>
      </c>
      <c r="B181" s="50" t="s">
        <v>132</v>
      </c>
      <c r="C181" s="50" t="s">
        <v>432</v>
      </c>
      <c r="D181" s="50">
        <v>4</v>
      </c>
      <c r="E181" s="136"/>
      <c r="F181" s="52"/>
      <c r="G181" s="66">
        <v>205</v>
      </c>
      <c r="H181" s="88">
        <f t="shared" si="10"/>
        <v>0</v>
      </c>
      <c r="I181" s="66">
        <f t="shared" si="11"/>
        <v>205</v>
      </c>
      <c r="J181" s="123">
        <v>151</v>
      </c>
      <c r="K181" s="88">
        <f t="shared" si="12"/>
        <v>0</v>
      </c>
      <c r="L181" s="124">
        <v>151</v>
      </c>
      <c r="M181" s="66">
        <v>212</v>
      </c>
      <c r="N181" s="88">
        <f t="shared" si="13"/>
        <v>0</v>
      </c>
      <c r="O181" s="66">
        <v>212</v>
      </c>
      <c r="P181" s="153">
        <v>0.1</v>
      </c>
      <c r="Q181" s="141">
        <v>16</v>
      </c>
      <c r="R181" s="141"/>
      <c r="S181" s="116">
        <v>0</v>
      </c>
      <c r="T181" s="66">
        <v>0</v>
      </c>
      <c r="U181" s="66">
        <v>0</v>
      </c>
      <c r="V181" s="66">
        <v>0</v>
      </c>
      <c r="W181" s="66">
        <v>0</v>
      </c>
      <c r="X181" s="66">
        <v>0</v>
      </c>
      <c r="Y181" s="66">
        <v>0</v>
      </c>
      <c r="Z181" s="116">
        <v>0</v>
      </c>
      <c r="AA181" s="66">
        <v>0</v>
      </c>
      <c r="AB181" s="66">
        <v>0</v>
      </c>
      <c r="AC181" s="66">
        <v>0</v>
      </c>
      <c r="AD181" s="66">
        <v>80</v>
      </c>
      <c r="AE181" s="66">
        <v>44</v>
      </c>
      <c r="AF181" s="66">
        <v>703</v>
      </c>
      <c r="AG181" s="66">
        <v>6</v>
      </c>
      <c r="AH181" s="66">
        <v>33</v>
      </c>
      <c r="AI181" s="116">
        <v>0</v>
      </c>
      <c r="AJ181" s="66">
        <v>0</v>
      </c>
      <c r="AK181" s="118">
        <v>0</v>
      </c>
      <c r="AL181" s="66">
        <v>0</v>
      </c>
      <c r="AM181" s="119">
        <v>0</v>
      </c>
      <c r="AN181" s="120">
        <f t="shared" si="14"/>
        <v>106.3</v>
      </c>
    </row>
    <row r="182" spans="1:40" x14ac:dyDescent="0.2">
      <c r="A182" s="154" t="s">
        <v>494</v>
      </c>
      <c r="B182" s="50" t="s">
        <v>129</v>
      </c>
      <c r="C182" s="50" t="s">
        <v>11</v>
      </c>
      <c r="D182" s="50">
        <v>11</v>
      </c>
      <c r="E182" s="136" t="s">
        <v>439</v>
      </c>
      <c r="F182" s="52"/>
      <c r="G182" s="66">
        <v>207</v>
      </c>
      <c r="H182" s="88">
        <f t="shared" si="10"/>
        <v>0</v>
      </c>
      <c r="I182" s="66">
        <f t="shared" si="11"/>
        <v>207</v>
      </c>
      <c r="J182" s="123">
        <v>153</v>
      </c>
      <c r="K182" s="88">
        <f t="shared" si="12"/>
        <v>0</v>
      </c>
      <c r="L182" s="124">
        <v>153</v>
      </c>
      <c r="M182" s="66">
        <v>255</v>
      </c>
      <c r="N182" s="88">
        <f t="shared" si="13"/>
        <v>0</v>
      </c>
      <c r="O182" s="66">
        <v>255</v>
      </c>
      <c r="P182" s="153">
        <v>0.13</v>
      </c>
      <c r="Q182" s="141">
        <v>16</v>
      </c>
      <c r="R182" s="141"/>
      <c r="S182" s="116">
        <v>0</v>
      </c>
      <c r="T182" s="66">
        <v>0</v>
      </c>
      <c r="U182" s="66">
        <v>0</v>
      </c>
      <c r="V182" s="66">
        <v>0</v>
      </c>
      <c r="W182" s="66">
        <v>0</v>
      </c>
      <c r="X182" s="66">
        <v>0</v>
      </c>
      <c r="Y182" s="66">
        <v>0</v>
      </c>
      <c r="Z182" s="116">
        <v>105</v>
      </c>
      <c r="AA182" s="66">
        <v>465</v>
      </c>
      <c r="AB182" s="66">
        <v>2</v>
      </c>
      <c r="AC182" s="66">
        <v>22</v>
      </c>
      <c r="AD182" s="66">
        <v>36</v>
      </c>
      <c r="AE182" s="66">
        <v>21</v>
      </c>
      <c r="AF182" s="66">
        <v>180</v>
      </c>
      <c r="AG182" s="66">
        <v>1</v>
      </c>
      <c r="AH182" s="66">
        <v>9</v>
      </c>
      <c r="AI182" s="116">
        <v>83</v>
      </c>
      <c r="AJ182" s="66">
        <v>0</v>
      </c>
      <c r="AK182" s="118">
        <v>0</v>
      </c>
      <c r="AL182" s="66">
        <v>1</v>
      </c>
      <c r="AM182" s="119">
        <v>0</v>
      </c>
      <c r="AN182" s="120">
        <f t="shared" si="14"/>
        <v>82.5</v>
      </c>
    </row>
    <row r="183" spans="1:40" x14ac:dyDescent="0.2">
      <c r="A183" s="154" t="s">
        <v>495</v>
      </c>
      <c r="B183" s="50" t="s">
        <v>132</v>
      </c>
      <c r="C183" s="50" t="s">
        <v>430</v>
      </c>
      <c r="D183" s="50">
        <v>8</v>
      </c>
      <c r="E183" s="136"/>
      <c r="F183" s="52"/>
      <c r="G183" s="66">
        <v>208</v>
      </c>
      <c r="H183" s="88">
        <f t="shared" si="10"/>
        <v>0</v>
      </c>
      <c r="I183" s="66">
        <f t="shared" si="11"/>
        <v>208</v>
      </c>
      <c r="J183" s="123">
        <v>145</v>
      </c>
      <c r="K183" s="88">
        <f t="shared" si="12"/>
        <v>0</v>
      </c>
      <c r="L183" s="124">
        <v>145</v>
      </c>
      <c r="M183" s="66">
        <v>300</v>
      </c>
      <c r="N183" s="88">
        <f t="shared" si="13"/>
        <v>0</v>
      </c>
      <c r="O183" s="66">
        <v>300</v>
      </c>
      <c r="P183" s="153">
        <v>0.38</v>
      </c>
      <c r="Q183" s="141" t="s">
        <v>101</v>
      </c>
      <c r="R183" s="141"/>
      <c r="S183" s="116" t="s">
        <v>101</v>
      </c>
      <c r="T183" s="66" t="s">
        <v>101</v>
      </c>
      <c r="U183" s="66" t="s">
        <v>101</v>
      </c>
      <c r="V183" s="66" t="s">
        <v>101</v>
      </c>
      <c r="W183" s="66" t="s">
        <v>101</v>
      </c>
      <c r="X183" s="66" t="s">
        <v>101</v>
      </c>
      <c r="Y183" s="66" t="s">
        <v>101</v>
      </c>
      <c r="Z183" s="116" t="s">
        <v>101</v>
      </c>
      <c r="AA183" s="66" t="s">
        <v>101</v>
      </c>
      <c r="AB183" s="66" t="s">
        <v>101</v>
      </c>
      <c r="AC183" s="66" t="s">
        <v>101</v>
      </c>
      <c r="AD183" s="66" t="s">
        <v>101</v>
      </c>
      <c r="AE183" s="66" t="s">
        <v>101</v>
      </c>
      <c r="AF183" s="66" t="s">
        <v>101</v>
      </c>
      <c r="AG183" s="66" t="s">
        <v>101</v>
      </c>
      <c r="AH183" s="66" t="s">
        <v>101</v>
      </c>
      <c r="AI183" s="116" t="s">
        <v>101</v>
      </c>
      <c r="AJ183" s="66" t="s">
        <v>101</v>
      </c>
      <c r="AK183" s="118" t="s">
        <v>101</v>
      </c>
      <c r="AL183" s="66" t="s">
        <v>101</v>
      </c>
      <c r="AM183" s="119" t="s">
        <v>101</v>
      </c>
      <c r="AN183" s="120">
        <f t="shared" si="14"/>
        <v>0</v>
      </c>
    </row>
    <row r="184" spans="1:40" x14ac:dyDescent="0.2">
      <c r="A184" s="154" t="s">
        <v>329</v>
      </c>
      <c r="B184" s="50" t="s">
        <v>129</v>
      </c>
      <c r="C184" s="50" t="s">
        <v>438</v>
      </c>
      <c r="D184" s="50">
        <v>11</v>
      </c>
      <c r="E184" s="136"/>
      <c r="F184" s="52"/>
      <c r="G184" s="66">
        <v>209</v>
      </c>
      <c r="H184" s="88">
        <f t="shared" si="10"/>
        <v>0</v>
      </c>
      <c r="I184" s="66">
        <f t="shared" si="11"/>
        <v>209</v>
      </c>
      <c r="J184" s="123">
        <v>191</v>
      </c>
      <c r="K184" s="88">
        <f t="shared" si="12"/>
        <v>0</v>
      </c>
      <c r="L184" s="124">
        <v>191</v>
      </c>
      <c r="M184" s="66">
        <v>300</v>
      </c>
      <c r="N184" s="88">
        <f t="shared" si="13"/>
        <v>0</v>
      </c>
      <c r="O184" s="66">
        <v>300</v>
      </c>
      <c r="P184" s="153">
        <v>7.0000000000000007E-2</v>
      </c>
      <c r="Q184" s="141">
        <v>14</v>
      </c>
      <c r="R184" s="141"/>
      <c r="S184" s="116">
        <v>0</v>
      </c>
      <c r="T184" s="66">
        <v>0</v>
      </c>
      <c r="U184" s="66">
        <v>0</v>
      </c>
      <c r="V184" s="66">
        <v>0</v>
      </c>
      <c r="W184" s="66">
        <v>0</v>
      </c>
      <c r="X184" s="66">
        <v>0</v>
      </c>
      <c r="Y184" s="66">
        <v>0</v>
      </c>
      <c r="Z184" s="116">
        <v>112</v>
      </c>
      <c r="AA184" s="66">
        <v>382</v>
      </c>
      <c r="AB184" s="66">
        <v>1</v>
      </c>
      <c r="AC184" s="66">
        <v>16</v>
      </c>
      <c r="AD184" s="66">
        <v>28</v>
      </c>
      <c r="AE184" s="66">
        <v>21</v>
      </c>
      <c r="AF184" s="66">
        <v>175</v>
      </c>
      <c r="AG184" s="66">
        <v>1</v>
      </c>
      <c r="AH184" s="66">
        <v>8</v>
      </c>
      <c r="AI184" s="116">
        <v>0</v>
      </c>
      <c r="AJ184" s="66">
        <v>0</v>
      </c>
      <c r="AK184" s="118">
        <v>0</v>
      </c>
      <c r="AL184" s="66">
        <v>2</v>
      </c>
      <c r="AM184" s="119">
        <v>2</v>
      </c>
      <c r="AN184" s="120">
        <f t="shared" si="14"/>
        <v>63.7</v>
      </c>
    </row>
    <row r="185" spans="1:40" x14ac:dyDescent="0.2">
      <c r="A185" s="154" t="s">
        <v>236</v>
      </c>
      <c r="B185" s="50" t="s">
        <v>132</v>
      </c>
      <c r="C185" s="50" t="s">
        <v>444</v>
      </c>
      <c r="D185" s="50">
        <v>9</v>
      </c>
      <c r="E185" s="136"/>
      <c r="F185" s="52"/>
      <c r="G185" s="66">
        <v>210</v>
      </c>
      <c r="H185" s="88">
        <f t="shared" si="10"/>
        <v>0</v>
      </c>
      <c r="I185" s="66">
        <f t="shared" si="11"/>
        <v>210</v>
      </c>
      <c r="J185" s="123">
        <v>188</v>
      </c>
      <c r="K185" s="88">
        <f t="shared" si="12"/>
        <v>0</v>
      </c>
      <c r="L185" s="124">
        <v>188</v>
      </c>
      <c r="M185" s="66">
        <v>99</v>
      </c>
      <c r="N185" s="88">
        <f t="shared" si="13"/>
        <v>0</v>
      </c>
      <c r="O185" s="66">
        <v>99</v>
      </c>
      <c r="P185" s="153">
        <v>7.0000000000000007E-2</v>
      </c>
      <c r="Q185" s="141">
        <v>15</v>
      </c>
      <c r="R185" s="141"/>
      <c r="S185" s="116">
        <v>0</v>
      </c>
      <c r="T185" s="66">
        <v>0</v>
      </c>
      <c r="U185" s="66">
        <v>0</v>
      </c>
      <c r="V185" s="66">
        <v>0</v>
      </c>
      <c r="W185" s="66">
        <v>0</v>
      </c>
      <c r="X185" s="66">
        <v>0</v>
      </c>
      <c r="Y185" s="66">
        <v>0</v>
      </c>
      <c r="Z185" s="116">
        <v>1</v>
      </c>
      <c r="AA185" s="66">
        <v>4</v>
      </c>
      <c r="AB185" s="66">
        <v>0</v>
      </c>
      <c r="AC185" s="66">
        <v>0</v>
      </c>
      <c r="AD185" s="66">
        <v>92</v>
      </c>
      <c r="AE185" s="66">
        <v>52</v>
      </c>
      <c r="AF185" s="66">
        <v>748</v>
      </c>
      <c r="AG185" s="66">
        <v>4</v>
      </c>
      <c r="AH185" s="66">
        <v>33</v>
      </c>
      <c r="AI185" s="116">
        <v>0</v>
      </c>
      <c r="AJ185" s="66">
        <v>0</v>
      </c>
      <c r="AK185" s="118">
        <v>0</v>
      </c>
      <c r="AL185" s="66">
        <v>0</v>
      </c>
      <c r="AM185" s="119">
        <v>0</v>
      </c>
      <c r="AN185" s="120">
        <f t="shared" si="14"/>
        <v>99.2</v>
      </c>
    </row>
    <row r="186" spans="1:40" x14ac:dyDescent="0.2">
      <c r="A186" s="154" t="s">
        <v>177</v>
      </c>
      <c r="B186" s="50" t="s">
        <v>129</v>
      </c>
      <c r="C186" s="50" t="s">
        <v>16</v>
      </c>
      <c r="D186" s="50">
        <v>12</v>
      </c>
      <c r="E186" s="136" t="s">
        <v>439</v>
      </c>
      <c r="F186" s="52"/>
      <c r="G186" s="66">
        <v>212</v>
      </c>
      <c r="H186" s="88">
        <f t="shared" si="10"/>
        <v>0</v>
      </c>
      <c r="I186" s="66">
        <f t="shared" si="11"/>
        <v>212</v>
      </c>
      <c r="J186" s="123">
        <v>211</v>
      </c>
      <c r="K186" s="88">
        <f t="shared" si="12"/>
        <v>0</v>
      </c>
      <c r="L186" s="124">
        <v>211</v>
      </c>
      <c r="M186" s="66">
        <v>300</v>
      </c>
      <c r="N186" s="88">
        <f t="shared" si="13"/>
        <v>0</v>
      </c>
      <c r="O186" s="66">
        <v>300</v>
      </c>
      <c r="P186" s="153">
        <v>0.11</v>
      </c>
      <c r="Q186" s="141" t="s">
        <v>101</v>
      </c>
      <c r="R186" s="141"/>
      <c r="S186" s="116" t="s">
        <v>101</v>
      </c>
      <c r="T186" s="66" t="s">
        <v>101</v>
      </c>
      <c r="U186" s="66" t="s">
        <v>101</v>
      </c>
      <c r="V186" s="66" t="s">
        <v>101</v>
      </c>
      <c r="W186" s="66" t="s">
        <v>101</v>
      </c>
      <c r="X186" s="66" t="s">
        <v>101</v>
      </c>
      <c r="Y186" s="66" t="s">
        <v>101</v>
      </c>
      <c r="Z186" s="116" t="s">
        <v>101</v>
      </c>
      <c r="AA186" s="66" t="s">
        <v>101</v>
      </c>
      <c r="AB186" s="66" t="s">
        <v>101</v>
      </c>
      <c r="AC186" s="66" t="s">
        <v>101</v>
      </c>
      <c r="AD186" s="66" t="s">
        <v>101</v>
      </c>
      <c r="AE186" s="66" t="s">
        <v>101</v>
      </c>
      <c r="AF186" s="66" t="s">
        <v>101</v>
      </c>
      <c r="AG186" s="66" t="s">
        <v>101</v>
      </c>
      <c r="AH186" s="66" t="s">
        <v>101</v>
      </c>
      <c r="AI186" s="116" t="s">
        <v>101</v>
      </c>
      <c r="AJ186" s="66" t="s">
        <v>101</v>
      </c>
      <c r="AK186" s="118" t="s">
        <v>101</v>
      </c>
      <c r="AL186" s="66" t="s">
        <v>101</v>
      </c>
      <c r="AM186" s="119" t="s">
        <v>101</v>
      </c>
      <c r="AN186" s="120">
        <f t="shared" si="14"/>
        <v>0</v>
      </c>
    </row>
    <row r="187" spans="1:40" x14ac:dyDescent="0.2">
      <c r="A187" s="154" t="s">
        <v>251</v>
      </c>
      <c r="B187" s="50" t="s">
        <v>160</v>
      </c>
      <c r="C187" s="50" t="s">
        <v>126</v>
      </c>
      <c r="D187" s="50">
        <v>8</v>
      </c>
      <c r="E187" s="136" t="s">
        <v>454</v>
      </c>
      <c r="F187" s="52"/>
      <c r="G187" s="66">
        <v>213</v>
      </c>
      <c r="H187" s="88">
        <f t="shared" si="10"/>
        <v>0</v>
      </c>
      <c r="I187" s="66">
        <f t="shared" si="11"/>
        <v>213</v>
      </c>
      <c r="J187" s="123">
        <v>300</v>
      </c>
      <c r="K187" s="88">
        <f t="shared" si="12"/>
        <v>0</v>
      </c>
      <c r="L187" s="124">
        <v>300</v>
      </c>
      <c r="M187" s="66">
        <v>300</v>
      </c>
      <c r="N187" s="88">
        <f t="shared" si="13"/>
        <v>0</v>
      </c>
      <c r="O187" s="66">
        <v>300</v>
      </c>
      <c r="P187" s="153">
        <v>0.02</v>
      </c>
      <c r="Q187" s="141">
        <v>16</v>
      </c>
      <c r="R187" s="141"/>
      <c r="S187" s="116">
        <v>0</v>
      </c>
      <c r="T187" s="66">
        <v>0</v>
      </c>
      <c r="U187" s="66">
        <v>0</v>
      </c>
      <c r="V187" s="66">
        <v>0</v>
      </c>
      <c r="W187" s="66">
        <v>0</v>
      </c>
      <c r="X187" s="66">
        <v>0</v>
      </c>
      <c r="Y187" s="66">
        <v>0</v>
      </c>
      <c r="Z187" s="116">
        <v>0</v>
      </c>
      <c r="AA187" s="66">
        <v>0</v>
      </c>
      <c r="AB187" s="66">
        <v>0</v>
      </c>
      <c r="AC187" s="66">
        <v>0</v>
      </c>
      <c r="AD187" s="66">
        <v>52</v>
      </c>
      <c r="AE187" s="66">
        <v>30</v>
      </c>
      <c r="AF187" s="66">
        <v>316</v>
      </c>
      <c r="AG187" s="66">
        <v>3</v>
      </c>
      <c r="AH187" s="66">
        <v>16</v>
      </c>
      <c r="AI187" s="116">
        <v>0</v>
      </c>
      <c r="AJ187" s="66">
        <v>0</v>
      </c>
      <c r="AK187" s="118">
        <v>0</v>
      </c>
      <c r="AL187" s="66">
        <v>0</v>
      </c>
      <c r="AM187" s="119">
        <v>0</v>
      </c>
      <c r="AN187" s="120">
        <f t="shared" si="14"/>
        <v>49.6</v>
      </c>
    </row>
    <row r="188" spans="1:40" x14ac:dyDescent="0.2">
      <c r="A188" s="154" t="s">
        <v>496</v>
      </c>
      <c r="B188" s="50" t="s">
        <v>129</v>
      </c>
      <c r="C188" s="50" t="s">
        <v>126</v>
      </c>
      <c r="D188" s="50">
        <v>8</v>
      </c>
      <c r="E188" s="136"/>
      <c r="F188" s="52"/>
      <c r="G188" s="66">
        <v>215</v>
      </c>
      <c r="H188" s="88">
        <f t="shared" si="10"/>
        <v>0</v>
      </c>
      <c r="I188" s="66">
        <f t="shared" si="11"/>
        <v>215</v>
      </c>
      <c r="J188" s="123">
        <v>201</v>
      </c>
      <c r="K188" s="88">
        <f t="shared" si="12"/>
        <v>0</v>
      </c>
      <c r="L188" s="124">
        <v>201</v>
      </c>
      <c r="M188" s="66">
        <v>300</v>
      </c>
      <c r="N188" s="88">
        <f t="shared" si="13"/>
        <v>0</v>
      </c>
      <c r="O188" s="66">
        <v>300</v>
      </c>
      <c r="P188" s="153">
        <v>0.1</v>
      </c>
      <c r="Q188" s="141">
        <v>16</v>
      </c>
      <c r="R188" s="141"/>
      <c r="S188" s="116">
        <v>0</v>
      </c>
      <c r="T188" s="66">
        <v>0</v>
      </c>
      <c r="U188" s="66">
        <v>0</v>
      </c>
      <c r="V188" s="66">
        <v>0</v>
      </c>
      <c r="W188" s="66">
        <v>0</v>
      </c>
      <c r="X188" s="66">
        <v>0</v>
      </c>
      <c r="Y188" s="66">
        <v>0</v>
      </c>
      <c r="Z188" s="116">
        <v>47</v>
      </c>
      <c r="AA188" s="66">
        <v>260</v>
      </c>
      <c r="AB188" s="66">
        <v>2</v>
      </c>
      <c r="AC188" s="66">
        <v>12</v>
      </c>
      <c r="AD188" s="66">
        <v>35</v>
      </c>
      <c r="AE188" s="66">
        <v>27</v>
      </c>
      <c r="AF188" s="66">
        <v>279</v>
      </c>
      <c r="AG188" s="66">
        <v>3</v>
      </c>
      <c r="AH188" s="66">
        <v>12</v>
      </c>
      <c r="AI188" s="116">
        <v>85</v>
      </c>
      <c r="AJ188" s="66">
        <v>0</v>
      </c>
      <c r="AK188" s="118">
        <v>0</v>
      </c>
      <c r="AL188" s="66">
        <v>2</v>
      </c>
      <c r="AM188" s="119">
        <v>2</v>
      </c>
      <c r="AN188" s="120">
        <f t="shared" si="14"/>
        <v>79.900000000000006</v>
      </c>
    </row>
    <row r="189" spans="1:40" x14ac:dyDescent="0.2">
      <c r="A189" s="154" t="s">
        <v>497</v>
      </c>
      <c r="B189" s="50" t="s">
        <v>160</v>
      </c>
      <c r="C189" s="50" t="s">
        <v>442</v>
      </c>
      <c r="D189" s="50">
        <v>10</v>
      </c>
      <c r="E189" s="136"/>
      <c r="F189" s="52"/>
      <c r="G189" s="66">
        <v>216</v>
      </c>
      <c r="H189" s="88">
        <f t="shared" si="10"/>
        <v>0</v>
      </c>
      <c r="I189" s="66">
        <f t="shared" si="11"/>
        <v>216</v>
      </c>
      <c r="J189" s="123">
        <v>209</v>
      </c>
      <c r="K189" s="88">
        <f t="shared" si="12"/>
        <v>0</v>
      </c>
      <c r="L189" s="124">
        <v>209</v>
      </c>
      <c r="M189" s="66">
        <v>300</v>
      </c>
      <c r="N189" s="88">
        <f t="shared" si="13"/>
        <v>0</v>
      </c>
      <c r="O189" s="66">
        <v>300</v>
      </c>
      <c r="P189" s="153">
        <v>0.09</v>
      </c>
      <c r="Q189" s="141" t="s">
        <v>101</v>
      </c>
      <c r="R189" s="141"/>
      <c r="S189" s="116" t="s">
        <v>101</v>
      </c>
      <c r="T189" s="66" t="s">
        <v>101</v>
      </c>
      <c r="U189" s="66" t="s">
        <v>101</v>
      </c>
      <c r="V189" s="66" t="s">
        <v>101</v>
      </c>
      <c r="W189" s="66" t="s">
        <v>101</v>
      </c>
      <c r="X189" s="66" t="s">
        <v>101</v>
      </c>
      <c r="Y189" s="66" t="s">
        <v>101</v>
      </c>
      <c r="Z189" s="116" t="s">
        <v>101</v>
      </c>
      <c r="AA189" s="66" t="s">
        <v>101</v>
      </c>
      <c r="AB189" s="66" t="s">
        <v>101</v>
      </c>
      <c r="AC189" s="66" t="s">
        <v>101</v>
      </c>
      <c r="AD189" s="66" t="s">
        <v>101</v>
      </c>
      <c r="AE189" s="66" t="s">
        <v>101</v>
      </c>
      <c r="AF189" s="66" t="s">
        <v>101</v>
      </c>
      <c r="AG189" s="66" t="s">
        <v>101</v>
      </c>
      <c r="AH189" s="66" t="s">
        <v>101</v>
      </c>
      <c r="AI189" s="116" t="s">
        <v>101</v>
      </c>
      <c r="AJ189" s="66" t="s">
        <v>101</v>
      </c>
      <c r="AK189" s="118" t="s">
        <v>101</v>
      </c>
      <c r="AL189" s="66" t="s">
        <v>101</v>
      </c>
      <c r="AM189" s="119" t="s">
        <v>101</v>
      </c>
      <c r="AN189" s="120">
        <f t="shared" si="14"/>
        <v>0</v>
      </c>
    </row>
    <row r="190" spans="1:40" x14ac:dyDescent="0.2">
      <c r="A190" s="154" t="s">
        <v>498</v>
      </c>
      <c r="B190" s="50" t="s">
        <v>132</v>
      </c>
      <c r="C190" s="50" t="s">
        <v>428</v>
      </c>
      <c r="D190" s="50">
        <v>9</v>
      </c>
      <c r="E190" s="136"/>
      <c r="F190" s="52"/>
      <c r="G190" s="66">
        <v>220</v>
      </c>
      <c r="H190" s="88">
        <f t="shared" si="10"/>
        <v>0</v>
      </c>
      <c r="I190" s="66">
        <f t="shared" si="11"/>
        <v>220</v>
      </c>
      <c r="J190" s="123">
        <v>190</v>
      </c>
      <c r="K190" s="88">
        <f t="shared" si="12"/>
        <v>0</v>
      </c>
      <c r="L190" s="124">
        <v>190</v>
      </c>
      <c r="M190" s="66">
        <v>300</v>
      </c>
      <c r="N190" s="88">
        <f t="shared" si="13"/>
        <v>0</v>
      </c>
      <c r="O190" s="66">
        <v>300</v>
      </c>
      <c r="P190" s="153">
        <v>0.06</v>
      </c>
      <c r="Q190" s="141">
        <v>16</v>
      </c>
      <c r="R190" s="141"/>
      <c r="S190" s="116">
        <v>0</v>
      </c>
      <c r="T190" s="66">
        <v>0</v>
      </c>
      <c r="U190" s="66">
        <v>0</v>
      </c>
      <c r="V190" s="66">
        <v>0</v>
      </c>
      <c r="W190" s="66">
        <v>0</v>
      </c>
      <c r="X190" s="66">
        <v>0</v>
      </c>
      <c r="Y190" s="66">
        <v>0</v>
      </c>
      <c r="Z190" s="116">
        <v>0</v>
      </c>
      <c r="AA190" s="66">
        <v>0</v>
      </c>
      <c r="AB190" s="66">
        <v>0</v>
      </c>
      <c r="AC190" s="66">
        <v>0</v>
      </c>
      <c r="AD190" s="66">
        <v>65</v>
      </c>
      <c r="AE190" s="66">
        <v>45</v>
      </c>
      <c r="AF190" s="66">
        <v>573</v>
      </c>
      <c r="AG190" s="66">
        <v>4</v>
      </c>
      <c r="AH190" s="66">
        <v>29</v>
      </c>
      <c r="AI190" s="116">
        <v>0</v>
      </c>
      <c r="AJ190" s="66">
        <v>0</v>
      </c>
      <c r="AK190" s="118">
        <v>0</v>
      </c>
      <c r="AL190" s="66">
        <v>0</v>
      </c>
      <c r="AM190" s="119">
        <v>0</v>
      </c>
      <c r="AN190" s="120">
        <f t="shared" si="14"/>
        <v>81.3</v>
      </c>
    </row>
    <row r="191" spans="1:40" x14ac:dyDescent="0.2">
      <c r="A191" s="154" t="s">
        <v>499</v>
      </c>
      <c r="B191" s="50" t="s">
        <v>160</v>
      </c>
      <c r="C191" s="50" t="s">
        <v>452</v>
      </c>
      <c r="D191" s="50">
        <v>10</v>
      </c>
      <c r="E191" s="136"/>
      <c r="F191" s="52"/>
      <c r="G191" s="66">
        <v>222</v>
      </c>
      <c r="H191" s="88">
        <f t="shared" si="10"/>
        <v>0</v>
      </c>
      <c r="I191" s="66">
        <f t="shared" si="11"/>
        <v>222</v>
      </c>
      <c r="J191" s="123">
        <v>300</v>
      </c>
      <c r="K191" s="88">
        <f t="shared" si="12"/>
        <v>0</v>
      </c>
      <c r="L191" s="124">
        <v>300</v>
      </c>
      <c r="M191" s="66">
        <v>300</v>
      </c>
      <c r="N191" s="88">
        <f t="shared" si="13"/>
        <v>0</v>
      </c>
      <c r="O191" s="66">
        <v>300</v>
      </c>
      <c r="P191" s="153">
        <v>0.04</v>
      </c>
      <c r="Q191" s="141" t="s">
        <v>101</v>
      </c>
      <c r="R191" s="141"/>
      <c r="S191" s="116" t="s">
        <v>101</v>
      </c>
      <c r="T191" s="66" t="s">
        <v>101</v>
      </c>
      <c r="U191" s="66" t="s">
        <v>101</v>
      </c>
      <c r="V191" s="66" t="s">
        <v>101</v>
      </c>
      <c r="W191" s="66" t="s">
        <v>101</v>
      </c>
      <c r="X191" s="66" t="s">
        <v>101</v>
      </c>
      <c r="Y191" s="66" t="s">
        <v>101</v>
      </c>
      <c r="Z191" s="116" t="s">
        <v>101</v>
      </c>
      <c r="AA191" s="66" t="s">
        <v>101</v>
      </c>
      <c r="AB191" s="66" t="s">
        <v>101</v>
      </c>
      <c r="AC191" s="66" t="s">
        <v>101</v>
      </c>
      <c r="AD191" s="66" t="s">
        <v>101</v>
      </c>
      <c r="AE191" s="66" t="s">
        <v>101</v>
      </c>
      <c r="AF191" s="66" t="s">
        <v>101</v>
      </c>
      <c r="AG191" s="66" t="s">
        <v>101</v>
      </c>
      <c r="AH191" s="66" t="s">
        <v>101</v>
      </c>
      <c r="AI191" s="116" t="s">
        <v>101</v>
      </c>
      <c r="AJ191" s="66" t="s">
        <v>101</v>
      </c>
      <c r="AK191" s="118" t="s">
        <v>101</v>
      </c>
      <c r="AL191" s="66" t="s">
        <v>101</v>
      </c>
      <c r="AM191" s="119" t="s">
        <v>101</v>
      </c>
      <c r="AN191" s="120">
        <f t="shared" si="14"/>
        <v>0</v>
      </c>
    </row>
    <row r="192" spans="1:40" x14ac:dyDescent="0.2">
      <c r="A192" s="154" t="s">
        <v>200</v>
      </c>
      <c r="B192" s="50" t="s">
        <v>132</v>
      </c>
      <c r="C192" s="50" t="s">
        <v>440</v>
      </c>
      <c r="D192" s="50">
        <v>9</v>
      </c>
      <c r="E192" s="136"/>
      <c r="F192" s="52"/>
      <c r="G192" s="66">
        <v>225</v>
      </c>
      <c r="H192" s="88">
        <f t="shared" si="10"/>
        <v>0</v>
      </c>
      <c r="I192" s="66">
        <f t="shared" si="11"/>
        <v>225</v>
      </c>
      <c r="J192" s="123">
        <v>197</v>
      </c>
      <c r="K192" s="88">
        <f t="shared" si="12"/>
        <v>0</v>
      </c>
      <c r="L192" s="124">
        <v>197</v>
      </c>
      <c r="M192" s="66">
        <v>89</v>
      </c>
      <c r="N192" s="88">
        <f t="shared" si="13"/>
        <v>0</v>
      </c>
      <c r="O192" s="66">
        <v>89</v>
      </c>
      <c r="P192" s="153">
        <v>7.0000000000000007E-2</v>
      </c>
      <c r="Q192" s="141">
        <v>12</v>
      </c>
      <c r="R192" s="141"/>
      <c r="S192" s="116">
        <v>0</v>
      </c>
      <c r="T192" s="66">
        <v>0</v>
      </c>
      <c r="U192" s="66">
        <v>0</v>
      </c>
      <c r="V192" s="66">
        <v>0</v>
      </c>
      <c r="W192" s="66">
        <v>0</v>
      </c>
      <c r="X192" s="66">
        <v>0</v>
      </c>
      <c r="Y192" s="66">
        <v>0</v>
      </c>
      <c r="Z192" s="116">
        <v>0</v>
      </c>
      <c r="AA192" s="66">
        <v>0</v>
      </c>
      <c r="AB192" s="66">
        <v>0</v>
      </c>
      <c r="AC192" s="66">
        <v>0</v>
      </c>
      <c r="AD192" s="66">
        <v>47</v>
      </c>
      <c r="AE192" s="66">
        <v>26</v>
      </c>
      <c r="AF192" s="66">
        <v>391</v>
      </c>
      <c r="AG192" s="66">
        <v>2</v>
      </c>
      <c r="AH192" s="66">
        <v>22</v>
      </c>
      <c r="AI192" s="116">
        <v>0</v>
      </c>
      <c r="AJ192" s="66">
        <v>0</v>
      </c>
      <c r="AK192" s="118">
        <v>0</v>
      </c>
      <c r="AL192" s="66">
        <v>0</v>
      </c>
      <c r="AM192" s="119">
        <v>0</v>
      </c>
      <c r="AN192" s="120">
        <f t="shared" si="14"/>
        <v>51.1</v>
      </c>
    </row>
    <row r="193" spans="1:40" x14ac:dyDescent="0.2">
      <c r="A193" s="154" t="s">
        <v>380</v>
      </c>
      <c r="B193" s="50" t="s">
        <v>129</v>
      </c>
      <c r="C193" s="50" t="s">
        <v>445</v>
      </c>
      <c r="D193" s="50">
        <v>7</v>
      </c>
      <c r="E193" s="136"/>
      <c r="F193" s="52"/>
      <c r="G193" s="66">
        <v>226</v>
      </c>
      <c r="H193" s="88">
        <f t="shared" si="10"/>
        <v>0</v>
      </c>
      <c r="I193" s="66">
        <f t="shared" si="11"/>
        <v>226</v>
      </c>
      <c r="J193" s="123">
        <v>300</v>
      </c>
      <c r="K193" s="88">
        <f t="shared" si="12"/>
        <v>0</v>
      </c>
      <c r="L193" s="124">
        <v>300</v>
      </c>
      <c r="M193" s="66">
        <v>300</v>
      </c>
      <c r="N193" s="88">
        <f t="shared" si="13"/>
        <v>0</v>
      </c>
      <c r="O193" s="66">
        <v>300</v>
      </c>
      <c r="P193" s="153">
        <v>7.0000000000000007E-2</v>
      </c>
      <c r="Q193" s="141">
        <v>14</v>
      </c>
      <c r="R193" s="141"/>
      <c r="S193" s="116">
        <v>0</v>
      </c>
      <c r="T193" s="66">
        <v>0</v>
      </c>
      <c r="U193" s="66">
        <v>0</v>
      </c>
      <c r="V193" s="66">
        <v>0</v>
      </c>
      <c r="W193" s="66">
        <v>0</v>
      </c>
      <c r="X193" s="66">
        <v>0</v>
      </c>
      <c r="Y193" s="66">
        <v>0</v>
      </c>
      <c r="Z193" s="116">
        <v>32</v>
      </c>
      <c r="AA193" s="66">
        <v>144</v>
      </c>
      <c r="AB193" s="66">
        <v>0</v>
      </c>
      <c r="AC193" s="66">
        <v>4</v>
      </c>
      <c r="AD193" s="66">
        <v>1</v>
      </c>
      <c r="AE193" s="66">
        <v>0</v>
      </c>
      <c r="AF193" s="66">
        <v>0</v>
      </c>
      <c r="AG193" s="66">
        <v>0</v>
      </c>
      <c r="AH193" s="66">
        <v>0</v>
      </c>
      <c r="AI193" s="116">
        <v>0</v>
      </c>
      <c r="AJ193" s="66">
        <v>0</v>
      </c>
      <c r="AK193" s="118">
        <v>0</v>
      </c>
      <c r="AL193" s="66">
        <v>0</v>
      </c>
      <c r="AM193" s="119">
        <v>0</v>
      </c>
      <c r="AN193" s="120">
        <f t="shared" si="14"/>
        <v>14.4</v>
      </c>
    </row>
    <row r="194" spans="1:40" x14ac:dyDescent="0.2">
      <c r="A194" s="154" t="s">
        <v>266</v>
      </c>
      <c r="B194" s="50" t="s">
        <v>158</v>
      </c>
      <c r="C194" s="50" t="s">
        <v>442</v>
      </c>
      <c r="D194" s="50">
        <v>10</v>
      </c>
      <c r="E194" s="136"/>
      <c r="F194" s="52"/>
      <c r="G194" s="66">
        <v>227</v>
      </c>
      <c r="H194" s="88">
        <f t="shared" si="10"/>
        <v>0</v>
      </c>
      <c r="I194" s="66">
        <f t="shared" si="11"/>
        <v>227</v>
      </c>
      <c r="J194" s="123">
        <v>236</v>
      </c>
      <c r="K194" s="88">
        <f t="shared" si="12"/>
        <v>0</v>
      </c>
      <c r="L194" s="124">
        <v>236</v>
      </c>
      <c r="M194" s="66">
        <v>173</v>
      </c>
      <c r="N194" s="88">
        <f t="shared" si="13"/>
        <v>0</v>
      </c>
      <c r="O194" s="66">
        <v>173</v>
      </c>
      <c r="P194" s="153">
        <v>7.0000000000000007E-2</v>
      </c>
      <c r="Q194" s="141">
        <v>16</v>
      </c>
      <c r="R194" s="141"/>
      <c r="S194" s="116">
        <v>352</v>
      </c>
      <c r="T194" s="66">
        <v>197</v>
      </c>
      <c r="U194" s="66">
        <v>3141</v>
      </c>
      <c r="V194" s="66">
        <v>18</v>
      </c>
      <c r="W194" s="66">
        <v>13</v>
      </c>
      <c r="X194" s="66">
        <v>27</v>
      </c>
      <c r="Y194" s="66">
        <v>161</v>
      </c>
      <c r="Z194" s="116">
        <v>25</v>
      </c>
      <c r="AA194" s="66">
        <v>54</v>
      </c>
      <c r="AB194" s="66">
        <v>1</v>
      </c>
      <c r="AC194" s="66">
        <v>3</v>
      </c>
      <c r="AD194" s="66">
        <v>0</v>
      </c>
      <c r="AE194" s="66">
        <v>0</v>
      </c>
      <c r="AF194" s="66">
        <v>0</v>
      </c>
      <c r="AG194" s="66">
        <v>0</v>
      </c>
      <c r="AH194" s="66">
        <v>0</v>
      </c>
      <c r="AI194" s="116">
        <v>0</v>
      </c>
      <c r="AJ194" s="66">
        <v>0</v>
      </c>
      <c r="AK194" s="118">
        <v>1</v>
      </c>
      <c r="AL194" s="66">
        <v>6</v>
      </c>
      <c r="AM194" s="119">
        <v>0</v>
      </c>
      <c r="AN194" s="120">
        <f t="shared" si="14"/>
        <v>198.04</v>
      </c>
    </row>
    <row r="195" spans="1:40" x14ac:dyDescent="0.2">
      <c r="A195" s="154" t="s">
        <v>383</v>
      </c>
      <c r="B195" s="50" t="s">
        <v>160</v>
      </c>
      <c r="C195" s="50" t="s">
        <v>122</v>
      </c>
      <c r="D195" s="50">
        <v>12</v>
      </c>
      <c r="E195" s="136" t="s">
        <v>439</v>
      </c>
      <c r="F195" s="52"/>
      <c r="G195" s="66">
        <v>228</v>
      </c>
      <c r="H195" s="88">
        <f t="shared" si="10"/>
        <v>0</v>
      </c>
      <c r="I195" s="66">
        <f t="shared" si="11"/>
        <v>228</v>
      </c>
      <c r="J195" s="123">
        <v>300</v>
      </c>
      <c r="K195" s="88">
        <f t="shared" si="12"/>
        <v>0</v>
      </c>
      <c r="L195" s="124">
        <v>300</v>
      </c>
      <c r="M195" s="66">
        <v>269</v>
      </c>
      <c r="N195" s="88">
        <f t="shared" si="13"/>
        <v>0</v>
      </c>
      <c r="O195" s="66">
        <v>269</v>
      </c>
      <c r="P195" s="153">
        <v>0.02</v>
      </c>
      <c r="Q195" s="141">
        <v>16</v>
      </c>
      <c r="R195" s="141"/>
      <c r="S195" s="116">
        <v>0</v>
      </c>
      <c r="T195" s="66">
        <v>0</v>
      </c>
      <c r="U195" s="66">
        <v>0</v>
      </c>
      <c r="V195" s="66">
        <v>0</v>
      </c>
      <c r="W195" s="66">
        <v>0</v>
      </c>
      <c r="X195" s="66">
        <v>0</v>
      </c>
      <c r="Y195" s="66">
        <v>0</v>
      </c>
      <c r="Z195" s="116">
        <v>1</v>
      </c>
      <c r="AA195" s="66">
        <v>13</v>
      </c>
      <c r="AB195" s="66">
        <v>0</v>
      </c>
      <c r="AC195" s="66">
        <v>1</v>
      </c>
      <c r="AD195" s="66">
        <v>32</v>
      </c>
      <c r="AE195" s="66">
        <v>16</v>
      </c>
      <c r="AF195" s="66">
        <v>244</v>
      </c>
      <c r="AG195" s="66">
        <v>2</v>
      </c>
      <c r="AH195" s="66">
        <v>7</v>
      </c>
      <c r="AI195" s="116">
        <v>0</v>
      </c>
      <c r="AJ195" s="66">
        <v>0</v>
      </c>
      <c r="AK195" s="118">
        <v>0</v>
      </c>
      <c r="AL195" s="66">
        <v>1</v>
      </c>
      <c r="AM195" s="119">
        <v>1</v>
      </c>
      <c r="AN195" s="120">
        <f t="shared" si="14"/>
        <v>35.700000000000003</v>
      </c>
    </row>
    <row r="196" spans="1:40" x14ac:dyDescent="0.2">
      <c r="A196" s="154" t="s">
        <v>239</v>
      </c>
      <c r="B196" s="50" t="s">
        <v>132</v>
      </c>
      <c r="C196" s="50" t="s">
        <v>438</v>
      </c>
      <c r="D196" s="50">
        <v>11</v>
      </c>
      <c r="E196" s="136"/>
      <c r="F196" s="52"/>
      <c r="G196" s="66">
        <v>229</v>
      </c>
      <c r="H196" s="88">
        <f t="shared" si="10"/>
        <v>0</v>
      </c>
      <c r="I196" s="66">
        <f t="shared" si="11"/>
        <v>229</v>
      </c>
      <c r="J196" s="123">
        <v>204</v>
      </c>
      <c r="K196" s="88">
        <f t="shared" si="12"/>
        <v>0</v>
      </c>
      <c r="L196" s="124">
        <v>204</v>
      </c>
      <c r="M196" s="66">
        <v>105</v>
      </c>
      <c r="N196" s="88">
        <f t="shared" si="13"/>
        <v>0</v>
      </c>
      <c r="O196" s="66">
        <v>105</v>
      </c>
      <c r="P196" s="153">
        <v>0.11</v>
      </c>
      <c r="Q196" s="141">
        <v>9</v>
      </c>
      <c r="R196" s="141"/>
      <c r="S196" s="116">
        <v>0</v>
      </c>
      <c r="T196" s="66">
        <v>0</v>
      </c>
      <c r="U196" s="66">
        <v>0</v>
      </c>
      <c r="V196" s="66">
        <v>0</v>
      </c>
      <c r="W196" s="66">
        <v>0</v>
      </c>
      <c r="X196" s="66">
        <v>0</v>
      </c>
      <c r="Y196" s="66">
        <v>0</v>
      </c>
      <c r="Z196" s="116">
        <v>0</v>
      </c>
      <c r="AA196" s="66">
        <v>0</v>
      </c>
      <c r="AB196" s="66">
        <v>0</v>
      </c>
      <c r="AC196" s="66">
        <v>0</v>
      </c>
      <c r="AD196" s="66">
        <v>58</v>
      </c>
      <c r="AE196" s="66">
        <v>23</v>
      </c>
      <c r="AF196" s="66">
        <v>305</v>
      </c>
      <c r="AG196" s="66">
        <v>2</v>
      </c>
      <c r="AH196" s="66">
        <v>17</v>
      </c>
      <c r="AI196" s="116">
        <v>0</v>
      </c>
      <c r="AJ196" s="66">
        <v>0</v>
      </c>
      <c r="AK196" s="118">
        <v>0</v>
      </c>
      <c r="AL196" s="66">
        <v>0</v>
      </c>
      <c r="AM196" s="119">
        <v>0</v>
      </c>
      <c r="AN196" s="120">
        <f t="shared" si="14"/>
        <v>42.5</v>
      </c>
    </row>
    <row r="197" spans="1:40" x14ac:dyDescent="0.2">
      <c r="A197" s="154" t="s">
        <v>332</v>
      </c>
      <c r="B197" s="50" t="s">
        <v>160</v>
      </c>
      <c r="C197" s="50" t="s">
        <v>432</v>
      </c>
      <c r="D197" s="50">
        <v>4</v>
      </c>
      <c r="E197" s="136"/>
      <c r="F197" s="52"/>
      <c r="G197" s="66">
        <v>230</v>
      </c>
      <c r="H197" s="88">
        <f t="shared" ref="H197:H260" si="15">I197-G197</f>
        <v>0</v>
      </c>
      <c r="I197" s="66">
        <f t="shared" si="11"/>
        <v>230</v>
      </c>
      <c r="J197" s="123">
        <v>253</v>
      </c>
      <c r="K197" s="88">
        <f t="shared" si="12"/>
        <v>0</v>
      </c>
      <c r="L197" s="124">
        <v>253</v>
      </c>
      <c r="M197" s="66">
        <v>284</v>
      </c>
      <c r="N197" s="88">
        <f t="shared" si="13"/>
        <v>0</v>
      </c>
      <c r="O197" s="66">
        <v>284</v>
      </c>
      <c r="P197" s="153">
        <v>0.09</v>
      </c>
      <c r="Q197" s="141">
        <v>16</v>
      </c>
      <c r="R197" s="141"/>
      <c r="S197" s="116">
        <v>0</v>
      </c>
      <c r="T197" s="66">
        <v>0</v>
      </c>
      <c r="U197" s="66">
        <v>0</v>
      </c>
      <c r="V197" s="66">
        <v>0</v>
      </c>
      <c r="W197" s="66">
        <v>0</v>
      </c>
      <c r="X197" s="66">
        <v>0</v>
      </c>
      <c r="Y197" s="66">
        <v>0</v>
      </c>
      <c r="Z197" s="116">
        <v>0</v>
      </c>
      <c r="AA197" s="66">
        <v>0</v>
      </c>
      <c r="AB197" s="66">
        <v>0</v>
      </c>
      <c r="AC197" s="66">
        <v>0</v>
      </c>
      <c r="AD197" s="66">
        <v>69</v>
      </c>
      <c r="AE197" s="66">
        <v>43</v>
      </c>
      <c r="AF197" s="66">
        <v>648</v>
      </c>
      <c r="AG197" s="66">
        <v>3</v>
      </c>
      <c r="AH197" s="66">
        <v>23</v>
      </c>
      <c r="AI197" s="116">
        <v>0</v>
      </c>
      <c r="AJ197" s="66">
        <v>0</v>
      </c>
      <c r="AK197" s="118">
        <v>0</v>
      </c>
      <c r="AL197" s="66">
        <v>2</v>
      </c>
      <c r="AM197" s="119">
        <v>2</v>
      </c>
      <c r="AN197" s="120">
        <f t="shared" si="14"/>
        <v>78.8</v>
      </c>
    </row>
    <row r="198" spans="1:40" x14ac:dyDescent="0.2">
      <c r="A198" s="154" t="s">
        <v>373</v>
      </c>
      <c r="B198" s="50" t="s">
        <v>129</v>
      </c>
      <c r="C198" s="50" t="s">
        <v>440</v>
      </c>
      <c r="D198" s="50">
        <v>9</v>
      </c>
      <c r="E198" s="136"/>
      <c r="F198" s="52"/>
      <c r="G198" s="66">
        <v>232</v>
      </c>
      <c r="H198" s="88">
        <f t="shared" si="15"/>
        <v>0</v>
      </c>
      <c r="I198" s="66">
        <f t="shared" ref="I198:I261" si="16">G198</f>
        <v>232</v>
      </c>
      <c r="J198" s="123">
        <v>241</v>
      </c>
      <c r="K198" s="88">
        <f t="shared" ref="K198:K261" si="17">L198-J198</f>
        <v>0</v>
      </c>
      <c r="L198" s="124">
        <v>241</v>
      </c>
      <c r="M198" s="66">
        <v>300</v>
      </c>
      <c r="N198" s="88">
        <f t="shared" ref="N198:N261" si="18">O198-M198</f>
        <v>0</v>
      </c>
      <c r="O198" s="66">
        <v>300</v>
      </c>
      <c r="P198" s="153">
        <v>0.02</v>
      </c>
      <c r="Q198" s="141">
        <v>16</v>
      </c>
      <c r="R198" s="141"/>
      <c r="S198" s="116">
        <v>0</v>
      </c>
      <c r="T198" s="66">
        <v>0</v>
      </c>
      <c r="U198" s="66">
        <v>0</v>
      </c>
      <c r="V198" s="66">
        <v>0</v>
      </c>
      <c r="W198" s="66">
        <v>0</v>
      </c>
      <c r="X198" s="66">
        <v>0</v>
      </c>
      <c r="Y198" s="66">
        <v>0</v>
      </c>
      <c r="Z198" s="116">
        <v>30</v>
      </c>
      <c r="AA198" s="66">
        <v>248</v>
      </c>
      <c r="AB198" s="66">
        <v>2</v>
      </c>
      <c r="AC198" s="66">
        <v>10</v>
      </c>
      <c r="AD198" s="66">
        <v>4</v>
      </c>
      <c r="AE198" s="66">
        <v>3</v>
      </c>
      <c r="AF198" s="66">
        <v>41</v>
      </c>
      <c r="AG198" s="66">
        <v>0</v>
      </c>
      <c r="AH198" s="66">
        <v>2</v>
      </c>
      <c r="AI198" s="116">
        <v>479</v>
      </c>
      <c r="AJ198" s="66">
        <v>0</v>
      </c>
      <c r="AK198" s="118">
        <v>0</v>
      </c>
      <c r="AL198" s="66">
        <v>0</v>
      </c>
      <c r="AM198" s="119">
        <v>1</v>
      </c>
      <c r="AN198" s="120">
        <f t="shared" ref="AN198:AN261" si="19">IFERROR($S198*$S$2+$T198*$T$2+IF($U$2=0,0,$U198/$U$2)+$V198*$V$2+$W198*$W$2+$X198*$X$2+$Y198*$Y$2+$Z198*$Z$2+IF($AA$2=0,0,$AA198/$AA$2)+$AB$2*$AB198+$AC$2*$AC198+$AD$2*$AD198+$AE198*$AE$2+IF($AF$2=0,0,$AF198/$AF$2)+$AG198*$AG$2+$AH198*$AH$2+IF($AI$2=0,0,$AI198/$AI$2)+$AJ198*$AJ$2+$AK198*$AK$2+$AL198*$AL$2+$AM198*$AM$2,0)</f>
        <v>38.9</v>
      </c>
    </row>
    <row r="199" spans="1:40" x14ac:dyDescent="0.2">
      <c r="A199" s="154" t="s">
        <v>281</v>
      </c>
      <c r="B199" s="50" t="s">
        <v>132</v>
      </c>
      <c r="C199" s="50" t="s">
        <v>434</v>
      </c>
      <c r="D199" s="50">
        <v>8</v>
      </c>
      <c r="E199" s="136" t="s">
        <v>439</v>
      </c>
      <c r="F199" s="52"/>
      <c r="G199" s="66">
        <v>233</v>
      </c>
      <c r="H199" s="88">
        <f t="shared" si="15"/>
        <v>0</v>
      </c>
      <c r="I199" s="66">
        <f t="shared" si="16"/>
        <v>233</v>
      </c>
      <c r="J199" s="123">
        <v>222</v>
      </c>
      <c r="K199" s="88">
        <f t="shared" si="17"/>
        <v>0</v>
      </c>
      <c r="L199" s="124">
        <v>222</v>
      </c>
      <c r="M199" s="66">
        <v>134</v>
      </c>
      <c r="N199" s="88">
        <f t="shared" si="18"/>
        <v>0</v>
      </c>
      <c r="O199" s="66">
        <v>134</v>
      </c>
      <c r="P199" s="153">
        <v>7.0000000000000007E-2</v>
      </c>
      <c r="Q199" s="141">
        <v>15</v>
      </c>
      <c r="R199" s="141"/>
      <c r="S199" s="116">
        <v>0</v>
      </c>
      <c r="T199" s="66">
        <v>0</v>
      </c>
      <c r="U199" s="66">
        <v>0</v>
      </c>
      <c r="V199" s="66">
        <v>0</v>
      </c>
      <c r="W199" s="66">
        <v>0</v>
      </c>
      <c r="X199" s="66">
        <v>0</v>
      </c>
      <c r="Y199" s="66">
        <v>0</v>
      </c>
      <c r="Z199" s="116">
        <v>0</v>
      </c>
      <c r="AA199" s="66">
        <v>0</v>
      </c>
      <c r="AB199" s="66">
        <v>0</v>
      </c>
      <c r="AC199" s="66">
        <v>0</v>
      </c>
      <c r="AD199" s="66">
        <v>63</v>
      </c>
      <c r="AE199" s="66">
        <v>36</v>
      </c>
      <c r="AF199" s="66">
        <v>314</v>
      </c>
      <c r="AG199" s="66">
        <v>4</v>
      </c>
      <c r="AH199" s="66">
        <v>20</v>
      </c>
      <c r="AI199" s="116">
        <v>19</v>
      </c>
      <c r="AJ199" s="66">
        <v>0</v>
      </c>
      <c r="AK199" s="118">
        <v>0</v>
      </c>
      <c r="AL199" s="66">
        <v>0</v>
      </c>
      <c r="AM199" s="119">
        <v>0</v>
      </c>
      <c r="AN199" s="120">
        <f t="shared" si="19"/>
        <v>55.4</v>
      </c>
    </row>
    <row r="200" spans="1:40" x14ac:dyDescent="0.2">
      <c r="A200" s="154" t="s">
        <v>500</v>
      </c>
      <c r="B200" s="50" t="s">
        <v>160</v>
      </c>
      <c r="C200" s="50" t="s">
        <v>447</v>
      </c>
      <c r="D200" s="50">
        <v>5</v>
      </c>
      <c r="E200" s="136" t="s">
        <v>439</v>
      </c>
      <c r="F200" s="52"/>
      <c r="G200" s="66">
        <v>234</v>
      </c>
      <c r="H200" s="88">
        <f t="shared" si="15"/>
        <v>0</v>
      </c>
      <c r="I200" s="66">
        <f t="shared" si="16"/>
        <v>234</v>
      </c>
      <c r="J200" s="123">
        <v>292</v>
      </c>
      <c r="K200" s="88">
        <f t="shared" si="17"/>
        <v>0</v>
      </c>
      <c r="L200" s="124">
        <v>292</v>
      </c>
      <c r="M200" s="66">
        <v>300</v>
      </c>
      <c r="N200" s="88">
        <f t="shared" si="18"/>
        <v>0</v>
      </c>
      <c r="O200" s="66">
        <v>300</v>
      </c>
      <c r="P200" s="153">
        <v>0.02</v>
      </c>
      <c r="Q200" s="141">
        <v>13</v>
      </c>
      <c r="R200" s="141"/>
      <c r="S200" s="116">
        <v>0</v>
      </c>
      <c r="T200" s="66">
        <v>0</v>
      </c>
      <c r="U200" s="66">
        <v>0</v>
      </c>
      <c r="V200" s="66">
        <v>0</v>
      </c>
      <c r="W200" s="66">
        <v>0</v>
      </c>
      <c r="X200" s="66">
        <v>0</v>
      </c>
      <c r="Y200" s="66">
        <v>0</v>
      </c>
      <c r="Z200" s="116">
        <v>0</v>
      </c>
      <c r="AA200" s="66">
        <v>0</v>
      </c>
      <c r="AB200" s="66">
        <v>0</v>
      </c>
      <c r="AC200" s="66">
        <v>0</v>
      </c>
      <c r="AD200" s="66">
        <v>14</v>
      </c>
      <c r="AE200" s="66">
        <v>12</v>
      </c>
      <c r="AF200" s="66">
        <v>127</v>
      </c>
      <c r="AG200" s="66">
        <v>3</v>
      </c>
      <c r="AH200" s="66">
        <v>8</v>
      </c>
      <c r="AI200" s="116">
        <v>0</v>
      </c>
      <c r="AJ200" s="66">
        <v>0</v>
      </c>
      <c r="AK200" s="118">
        <v>0</v>
      </c>
      <c r="AL200" s="66">
        <v>0</v>
      </c>
      <c r="AM200" s="119">
        <v>0</v>
      </c>
      <c r="AN200" s="120">
        <f t="shared" si="19"/>
        <v>30.7</v>
      </c>
    </row>
    <row r="201" spans="1:40" x14ac:dyDescent="0.2">
      <c r="A201" s="154" t="s">
        <v>212</v>
      </c>
      <c r="B201" s="50" t="s">
        <v>129</v>
      </c>
      <c r="C201" s="50" t="s">
        <v>441</v>
      </c>
      <c r="D201" s="50">
        <v>7</v>
      </c>
      <c r="E201" s="136"/>
      <c r="F201" s="52"/>
      <c r="G201" s="66">
        <v>236</v>
      </c>
      <c r="H201" s="88">
        <f t="shared" si="15"/>
        <v>0</v>
      </c>
      <c r="I201" s="66">
        <f t="shared" si="16"/>
        <v>236</v>
      </c>
      <c r="J201" s="123">
        <v>166</v>
      </c>
      <c r="K201" s="88">
        <f t="shared" si="17"/>
        <v>0</v>
      </c>
      <c r="L201" s="124">
        <v>166</v>
      </c>
      <c r="M201" s="66">
        <v>84</v>
      </c>
      <c r="N201" s="88">
        <f t="shared" si="18"/>
        <v>0</v>
      </c>
      <c r="O201" s="66">
        <v>84</v>
      </c>
      <c r="P201" s="153">
        <v>0.13</v>
      </c>
      <c r="Q201" s="141">
        <v>11</v>
      </c>
      <c r="R201" s="141"/>
      <c r="S201" s="116">
        <v>0</v>
      </c>
      <c r="T201" s="66">
        <v>0</v>
      </c>
      <c r="U201" s="66">
        <v>0</v>
      </c>
      <c r="V201" s="66">
        <v>0</v>
      </c>
      <c r="W201" s="66">
        <v>0</v>
      </c>
      <c r="X201" s="66">
        <v>0</v>
      </c>
      <c r="Y201" s="66">
        <v>0</v>
      </c>
      <c r="Z201" s="116">
        <v>138</v>
      </c>
      <c r="AA201" s="66">
        <v>406</v>
      </c>
      <c r="AB201" s="66">
        <v>3</v>
      </c>
      <c r="AC201" s="66">
        <v>21</v>
      </c>
      <c r="AD201" s="66">
        <v>18</v>
      </c>
      <c r="AE201" s="66">
        <v>9</v>
      </c>
      <c r="AF201" s="66">
        <v>84</v>
      </c>
      <c r="AG201" s="66">
        <v>0</v>
      </c>
      <c r="AH201" s="66">
        <v>6</v>
      </c>
      <c r="AI201" s="116">
        <v>0</v>
      </c>
      <c r="AJ201" s="66">
        <v>0</v>
      </c>
      <c r="AK201" s="118">
        <v>1</v>
      </c>
      <c r="AL201" s="66">
        <v>1</v>
      </c>
      <c r="AM201" s="119">
        <v>1</v>
      </c>
      <c r="AN201" s="120">
        <f t="shared" si="19"/>
        <v>67</v>
      </c>
    </row>
    <row r="202" spans="1:40" x14ac:dyDescent="0.2">
      <c r="A202" s="154" t="s">
        <v>501</v>
      </c>
      <c r="B202" s="50" t="s">
        <v>158</v>
      </c>
      <c r="C202" s="50" t="s">
        <v>451</v>
      </c>
      <c r="D202" s="50">
        <v>11</v>
      </c>
      <c r="E202" s="136"/>
      <c r="F202" s="52"/>
      <c r="G202" s="66">
        <v>237</v>
      </c>
      <c r="H202" s="88">
        <f t="shared" si="15"/>
        <v>0</v>
      </c>
      <c r="I202" s="66">
        <f t="shared" si="16"/>
        <v>237</v>
      </c>
      <c r="J202" s="123">
        <v>277</v>
      </c>
      <c r="K202" s="88">
        <f t="shared" si="17"/>
        <v>0</v>
      </c>
      <c r="L202" s="124">
        <v>277</v>
      </c>
      <c r="M202" s="66">
        <v>300</v>
      </c>
      <c r="N202" s="88">
        <f t="shared" si="18"/>
        <v>0</v>
      </c>
      <c r="O202" s="66">
        <v>300</v>
      </c>
      <c r="P202" s="153">
        <v>0.14000000000000001</v>
      </c>
      <c r="Q202" s="141" t="s">
        <v>101</v>
      </c>
      <c r="R202" s="141"/>
      <c r="S202" s="116" t="s">
        <v>101</v>
      </c>
      <c r="T202" s="66" t="s">
        <v>101</v>
      </c>
      <c r="U202" s="66" t="s">
        <v>101</v>
      </c>
      <c r="V202" s="66" t="s">
        <v>101</v>
      </c>
      <c r="W202" s="66" t="s">
        <v>101</v>
      </c>
      <c r="X202" s="66" t="s">
        <v>101</v>
      </c>
      <c r="Y202" s="66" t="s">
        <v>101</v>
      </c>
      <c r="Z202" s="116" t="s">
        <v>101</v>
      </c>
      <c r="AA202" s="66" t="s">
        <v>101</v>
      </c>
      <c r="AB202" s="66" t="s">
        <v>101</v>
      </c>
      <c r="AC202" s="66" t="s">
        <v>101</v>
      </c>
      <c r="AD202" s="66" t="s">
        <v>101</v>
      </c>
      <c r="AE202" s="66" t="s">
        <v>101</v>
      </c>
      <c r="AF202" s="66" t="s">
        <v>101</v>
      </c>
      <c r="AG202" s="66" t="s">
        <v>101</v>
      </c>
      <c r="AH202" s="66" t="s">
        <v>101</v>
      </c>
      <c r="AI202" s="116" t="s">
        <v>101</v>
      </c>
      <c r="AJ202" s="66" t="s">
        <v>101</v>
      </c>
      <c r="AK202" s="118" t="s">
        <v>101</v>
      </c>
      <c r="AL202" s="66" t="s">
        <v>101</v>
      </c>
      <c r="AM202" s="119" t="s">
        <v>101</v>
      </c>
      <c r="AN202" s="120">
        <f t="shared" si="19"/>
        <v>0</v>
      </c>
    </row>
    <row r="203" spans="1:40" x14ac:dyDescent="0.2">
      <c r="A203" s="154" t="s">
        <v>312</v>
      </c>
      <c r="B203" s="50" t="s">
        <v>158</v>
      </c>
      <c r="C203" s="50" t="s">
        <v>12</v>
      </c>
      <c r="D203" s="50">
        <v>11</v>
      </c>
      <c r="E203" s="136"/>
      <c r="F203" s="52"/>
      <c r="G203" s="66">
        <v>239</v>
      </c>
      <c r="H203" s="88">
        <f t="shared" si="15"/>
        <v>0</v>
      </c>
      <c r="I203" s="66">
        <f t="shared" si="16"/>
        <v>239</v>
      </c>
      <c r="J203" s="123">
        <v>284</v>
      </c>
      <c r="K203" s="88">
        <f t="shared" si="17"/>
        <v>0</v>
      </c>
      <c r="L203" s="124">
        <v>284</v>
      </c>
      <c r="M203" s="66">
        <v>300</v>
      </c>
      <c r="N203" s="88">
        <f t="shared" si="18"/>
        <v>0</v>
      </c>
      <c r="O203" s="66">
        <v>300</v>
      </c>
      <c r="P203" s="153">
        <v>0.03</v>
      </c>
      <c r="Q203" s="141">
        <v>13</v>
      </c>
      <c r="R203" s="141"/>
      <c r="S203" s="116">
        <v>267</v>
      </c>
      <c r="T203" s="66">
        <v>130</v>
      </c>
      <c r="U203" s="66">
        <v>2926</v>
      </c>
      <c r="V203" s="66">
        <v>18</v>
      </c>
      <c r="W203" s="66">
        <v>9</v>
      </c>
      <c r="X203" s="66">
        <v>39</v>
      </c>
      <c r="Y203" s="66">
        <v>133</v>
      </c>
      <c r="Z203" s="116">
        <v>37</v>
      </c>
      <c r="AA203" s="66">
        <v>124</v>
      </c>
      <c r="AB203" s="66">
        <v>5</v>
      </c>
      <c r="AC203" s="66">
        <v>14</v>
      </c>
      <c r="AD203" s="66">
        <v>0</v>
      </c>
      <c r="AE203" s="66">
        <v>0</v>
      </c>
      <c r="AF203" s="66">
        <v>0</v>
      </c>
      <c r="AG203" s="66">
        <v>0</v>
      </c>
      <c r="AH203" s="66">
        <v>0</v>
      </c>
      <c r="AI203" s="116">
        <v>0</v>
      </c>
      <c r="AJ203" s="66">
        <v>0</v>
      </c>
      <c r="AK203" s="118">
        <v>0</v>
      </c>
      <c r="AL203" s="66">
        <v>11</v>
      </c>
      <c r="AM203" s="119">
        <v>4</v>
      </c>
      <c r="AN203" s="120">
        <f t="shared" si="19"/>
        <v>214.44000000000003</v>
      </c>
    </row>
    <row r="204" spans="1:40" x14ac:dyDescent="0.2">
      <c r="A204" s="154" t="s">
        <v>502</v>
      </c>
      <c r="B204" s="50" t="s">
        <v>160</v>
      </c>
      <c r="C204" s="50" t="s">
        <v>449</v>
      </c>
      <c r="D204" s="50">
        <v>10</v>
      </c>
      <c r="E204" s="136"/>
      <c r="F204" s="52"/>
      <c r="G204" s="66">
        <v>240</v>
      </c>
      <c r="H204" s="88">
        <f t="shared" si="15"/>
        <v>0</v>
      </c>
      <c r="I204" s="66">
        <f t="shared" si="16"/>
        <v>240</v>
      </c>
      <c r="J204" s="123">
        <v>293</v>
      </c>
      <c r="K204" s="88">
        <f t="shared" si="17"/>
        <v>0</v>
      </c>
      <c r="L204" s="124">
        <v>293</v>
      </c>
      <c r="M204" s="66">
        <v>300</v>
      </c>
      <c r="N204" s="88">
        <f t="shared" si="18"/>
        <v>0</v>
      </c>
      <c r="O204" s="66">
        <v>300</v>
      </c>
      <c r="P204" s="153">
        <v>0.01</v>
      </c>
      <c r="Q204" s="141">
        <v>15</v>
      </c>
      <c r="R204" s="141"/>
      <c r="S204" s="116">
        <v>0</v>
      </c>
      <c r="T204" s="66">
        <v>0</v>
      </c>
      <c r="U204" s="66">
        <v>0</v>
      </c>
      <c r="V204" s="66">
        <v>0</v>
      </c>
      <c r="W204" s="66">
        <v>0</v>
      </c>
      <c r="X204" s="66">
        <v>0</v>
      </c>
      <c r="Y204" s="66">
        <v>0</v>
      </c>
      <c r="Z204" s="116">
        <v>0</v>
      </c>
      <c r="AA204" s="66">
        <v>0</v>
      </c>
      <c r="AB204" s="66">
        <v>0</v>
      </c>
      <c r="AC204" s="66">
        <v>0</v>
      </c>
      <c r="AD204" s="66">
        <v>52</v>
      </c>
      <c r="AE204" s="66">
        <v>25</v>
      </c>
      <c r="AF204" s="66">
        <v>342</v>
      </c>
      <c r="AG204" s="66">
        <v>1</v>
      </c>
      <c r="AH204" s="66">
        <v>17</v>
      </c>
      <c r="AI204" s="116">
        <v>0</v>
      </c>
      <c r="AJ204" s="66">
        <v>0</v>
      </c>
      <c r="AK204" s="118">
        <v>0</v>
      </c>
      <c r="AL204" s="66">
        <v>0</v>
      </c>
      <c r="AM204" s="119">
        <v>0</v>
      </c>
      <c r="AN204" s="120">
        <f t="shared" si="19"/>
        <v>40.200000000000003</v>
      </c>
    </row>
    <row r="205" spans="1:40" x14ac:dyDescent="0.2">
      <c r="A205" s="154" t="s">
        <v>283</v>
      </c>
      <c r="B205" s="50" t="s">
        <v>158</v>
      </c>
      <c r="C205" s="50" t="s">
        <v>443</v>
      </c>
      <c r="D205" s="50">
        <v>9</v>
      </c>
      <c r="E205" s="136"/>
      <c r="F205" s="52"/>
      <c r="G205" s="66">
        <v>242</v>
      </c>
      <c r="H205" s="88">
        <f t="shared" si="15"/>
        <v>0</v>
      </c>
      <c r="I205" s="66">
        <f t="shared" si="16"/>
        <v>242</v>
      </c>
      <c r="J205" s="123">
        <v>248</v>
      </c>
      <c r="K205" s="88">
        <f t="shared" si="17"/>
        <v>0</v>
      </c>
      <c r="L205" s="124">
        <v>248</v>
      </c>
      <c r="M205" s="66">
        <v>174</v>
      </c>
      <c r="N205" s="88">
        <f t="shared" si="18"/>
        <v>0</v>
      </c>
      <c r="O205" s="66">
        <v>174</v>
      </c>
      <c r="P205" s="153">
        <v>0.05</v>
      </c>
      <c r="Q205" s="141">
        <v>2</v>
      </c>
      <c r="R205" s="141"/>
      <c r="S205" s="116">
        <v>32</v>
      </c>
      <c r="T205" s="66">
        <v>11</v>
      </c>
      <c r="U205" s="66">
        <v>382</v>
      </c>
      <c r="V205" s="66">
        <v>3</v>
      </c>
      <c r="W205" s="66">
        <v>0</v>
      </c>
      <c r="X205" s="66">
        <v>5</v>
      </c>
      <c r="Y205" s="66">
        <v>17</v>
      </c>
      <c r="Z205" s="116">
        <v>2</v>
      </c>
      <c r="AA205" s="66">
        <v>-3</v>
      </c>
      <c r="AB205" s="66">
        <v>0</v>
      </c>
      <c r="AC205" s="66">
        <v>0</v>
      </c>
      <c r="AD205" s="66">
        <v>0</v>
      </c>
      <c r="AE205" s="66">
        <v>0</v>
      </c>
      <c r="AF205" s="66">
        <v>0</v>
      </c>
      <c r="AG205" s="66">
        <v>0</v>
      </c>
      <c r="AH205" s="66">
        <v>0</v>
      </c>
      <c r="AI205" s="116">
        <v>0</v>
      </c>
      <c r="AJ205" s="66">
        <v>0</v>
      </c>
      <c r="AK205" s="118">
        <v>0</v>
      </c>
      <c r="AL205" s="66">
        <v>0</v>
      </c>
      <c r="AM205" s="119">
        <v>0</v>
      </c>
      <c r="AN205" s="120">
        <f t="shared" si="19"/>
        <v>26.98</v>
      </c>
    </row>
    <row r="206" spans="1:40" x14ac:dyDescent="0.2">
      <c r="A206" s="154" t="s">
        <v>503</v>
      </c>
      <c r="B206" s="50" t="s">
        <v>158</v>
      </c>
      <c r="C206" s="50" t="s">
        <v>12</v>
      </c>
      <c r="D206" s="50">
        <v>11</v>
      </c>
      <c r="E206" s="136"/>
      <c r="F206" s="52"/>
      <c r="G206" s="66">
        <v>243</v>
      </c>
      <c r="H206" s="88">
        <f t="shared" si="15"/>
        <v>0</v>
      </c>
      <c r="I206" s="66">
        <f t="shared" si="16"/>
        <v>243</v>
      </c>
      <c r="J206" s="123">
        <v>273</v>
      </c>
      <c r="K206" s="88">
        <f t="shared" si="17"/>
        <v>0</v>
      </c>
      <c r="L206" s="124">
        <v>273</v>
      </c>
      <c r="M206" s="66">
        <v>300</v>
      </c>
      <c r="N206" s="88">
        <f t="shared" si="18"/>
        <v>0</v>
      </c>
      <c r="O206" s="66">
        <v>300</v>
      </c>
      <c r="P206" s="153">
        <v>7.0000000000000007E-2</v>
      </c>
      <c r="Q206" s="141" t="s">
        <v>101</v>
      </c>
      <c r="R206" s="141"/>
      <c r="S206" s="116" t="s">
        <v>101</v>
      </c>
      <c r="T206" s="66" t="s">
        <v>101</v>
      </c>
      <c r="U206" s="66" t="s">
        <v>101</v>
      </c>
      <c r="V206" s="66" t="s">
        <v>101</v>
      </c>
      <c r="W206" s="66" t="s">
        <v>101</v>
      </c>
      <c r="X206" s="66" t="s">
        <v>101</v>
      </c>
      <c r="Y206" s="66" t="s">
        <v>101</v>
      </c>
      <c r="Z206" s="116" t="s">
        <v>101</v>
      </c>
      <c r="AA206" s="66" t="s">
        <v>101</v>
      </c>
      <c r="AB206" s="66" t="s">
        <v>101</v>
      </c>
      <c r="AC206" s="66" t="s">
        <v>101</v>
      </c>
      <c r="AD206" s="66" t="s">
        <v>101</v>
      </c>
      <c r="AE206" s="66" t="s">
        <v>101</v>
      </c>
      <c r="AF206" s="66" t="s">
        <v>101</v>
      </c>
      <c r="AG206" s="66" t="s">
        <v>101</v>
      </c>
      <c r="AH206" s="66" t="s">
        <v>101</v>
      </c>
      <c r="AI206" s="116" t="s">
        <v>101</v>
      </c>
      <c r="AJ206" s="66" t="s">
        <v>101</v>
      </c>
      <c r="AK206" s="118" t="s">
        <v>101</v>
      </c>
      <c r="AL206" s="66" t="s">
        <v>101</v>
      </c>
      <c r="AM206" s="119" t="s">
        <v>101</v>
      </c>
      <c r="AN206" s="120">
        <f t="shared" si="19"/>
        <v>0</v>
      </c>
    </row>
    <row r="207" spans="1:40" x14ac:dyDescent="0.2">
      <c r="A207" s="154" t="s">
        <v>504</v>
      </c>
      <c r="B207" s="50" t="s">
        <v>158</v>
      </c>
      <c r="C207" s="50" t="s">
        <v>438</v>
      </c>
      <c r="D207" s="50">
        <v>11</v>
      </c>
      <c r="E207" s="136"/>
      <c r="F207" s="52"/>
      <c r="G207" s="66">
        <v>244</v>
      </c>
      <c r="H207" s="88">
        <f t="shared" si="15"/>
        <v>0</v>
      </c>
      <c r="I207" s="66">
        <f t="shared" si="16"/>
        <v>244</v>
      </c>
      <c r="J207" s="123">
        <v>212</v>
      </c>
      <c r="K207" s="88">
        <f t="shared" si="17"/>
        <v>0</v>
      </c>
      <c r="L207" s="124">
        <v>212</v>
      </c>
      <c r="M207" s="66">
        <v>272</v>
      </c>
      <c r="N207" s="88">
        <f t="shared" si="18"/>
        <v>0</v>
      </c>
      <c r="O207" s="66">
        <v>272</v>
      </c>
      <c r="P207" s="153">
        <v>0.04</v>
      </c>
      <c r="Q207" s="141" t="s">
        <v>101</v>
      </c>
      <c r="R207" s="141"/>
      <c r="S207" s="116" t="s">
        <v>101</v>
      </c>
      <c r="T207" s="66" t="s">
        <v>101</v>
      </c>
      <c r="U207" s="66" t="s">
        <v>101</v>
      </c>
      <c r="V207" s="66" t="s">
        <v>101</v>
      </c>
      <c r="W207" s="66" t="s">
        <v>101</v>
      </c>
      <c r="X207" s="66" t="s">
        <v>101</v>
      </c>
      <c r="Y207" s="66" t="s">
        <v>101</v>
      </c>
      <c r="Z207" s="116" t="s">
        <v>101</v>
      </c>
      <c r="AA207" s="66" t="s">
        <v>101</v>
      </c>
      <c r="AB207" s="66" t="s">
        <v>101</v>
      </c>
      <c r="AC207" s="66" t="s">
        <v>101</v>
      </c>
      <c r="AD207" s="66" t="s">
        <v>101</v>
      </c>
      <c r="AE207" s="66" t="s">
        <v>101</v>
      </c>
      <c r="AF207" s="66" t="s">
        <v>101</v>
      </c>
      <c r="AG207" s="66" t="s">
        <v>101</v>
      </c>
      <c r="AH207" s="66" t="s">
        <v>101</v>
      </c>
      <c r="AI207" s="116" t="s">
        <v>101</v>
      </c>
      <c r="AJ207" s="66" t="s">
        <v>101</v>
      </c>
      <c r="AK207" s="118" t="s">
        <v>101</v>
      </c>
      <c r="AL207" s="66" t="s">
        <v>101</v>
      </c>
      <c r="AM207" s="119" t="s">
        <v>101</v>
      </c>
      <c r="AN207" s="120">
        <f t="shared" si="19"/>
        <v>0</v>
      </c>
    </row>
    <row r="208" spans="1:40" x14ac:dyDescent="0.2">
      <c r="A208" s="154" t="s">
        <v>505</v>
      </c>
      <c r="B208" s="50" t="s">
        <v>129</v>
      </c>
      <c r="C208" s="50" t="s">
        <v>428</v>
      </c>
      <c r="D208" s="50">
        <v>9</v>
      </c>
      <c r="E208" s="136"/>
      <c r="F208" s="52"/>
      <c r="G208" s="66">
        <v>245</v>
      </c>
      <c r="H208" s="88">
        <f t="shared" si="15"/>
        <v>0</v>
      </c>
      <c r="I208" s="66">
        <f t="shared" si="16"/>
        <v>245</v>
      </c>
      <c r="J208" s="123">
        <v>167</v>
      </c>
      <c r="K208" s="88">
        <f t="shared" si="17"/>
        <v>0</v>
      </c>
      <c r="L208" s="124">
        <v>167</v>
      </c>
      <c r="M208" s="66">
        <v>300</v>
      </c>
      <c r="N208" s="88">
        <f t="shared" si="18"/>
        <v>0</v>
      </c>
      <c r="O208" s="66">
        <v>300</v>
      </c>
      <c r="P208" s="153">
        <v>0.14000000000000001</v>
      </c>
      <c r="Q208" s="141" t="s">
        <v>101</v>
      </c>
      <c r="R208" s="141"/>
      <c r="S208" s="116" t="s">
        <v>101</v>
      </c>
      <c r="T208" s="66" t="s">
        <v>101</v>
      </c>
      <c r="U208" s="66" t="s">
        <v>101</v>
      </c>
      <c r="V208" s="66" t="s">
        <v>101</v>
      </c>
      <c r="W208" s="66" t="s">
        <v>101</v>
      </c>
      <c r="X208" s="66" t="s">
        <v>101</v>
      </c>
      <c r="Y208" s="66" t="s">
        <v>101</v>
      </c>
      <c r="Z208" s="116" t="s">
        <v>101</v>
      </c>
      <c r="AA208" s="66" t="s">
        <v>101</v>
      </c>
      <c r="AB208" s="66" t="s">
        <v>101</v>
      </c>
      <c r="AC208" s="66" t="s">
        <v>101</v>
      </c>
      <c r="AD208" s="66" t="s">
        <v>101</v>
      </c>
      <c r="AE208" s="66" t="s">
        <v>101</v>
      </c>
      <c r="AF208" s="66" t="s">
        <v>101</v>
      </c>
      <c r="AG208" s="66" t="s">
        <v>101</v>
      </c>
      <c r="AH208" s="66" t="s">
        <v>101</v>
      </c>
      <c r="AI208" s="116" t="s">
        <v>101</v>
      </c>
      <c r="AJ208" s="66" t="s">
        <v>101</v>
      </c>
      <c r="AK208" s="118" t="s">
        <v>101</v>
      </c>
      <c r="AL208" s="66" t="s">
        <v>101</v>
      </c>
      <c r="AM208" s="119" t="s">
        <v>101</v>
      </c>
      <c r="AN208" s="120">
        <f t="shared" si="19"/>
        <v>0</v>
      </c>
    </row>
    <row r="209" spans="1:40" x14ac:dyDescent="0.2">
      <c r="A209" s="154" t="s">
        <v>241</v>
      </c>
      <c r="B209" s="50" t="s">
        <v>132</v>
      </c>
      <c r="C209" s="50" t="s">
        <v>12</v>
      </c>
      <c r="D209" s="50">
        <v>11</v>
      </c>
      <c r="E209" s="136" t="s">
        <v>439</v>
      </c>
      <c r="F209" s="52"/>
      <c r="G209" s="66">
        <v>246</v>
      </c>
      <c r="H209" s="88">
        <f t="shared" si="15"/>
        <v>0</v>
      </c>
      <c r="I209" s="66">
        <f t="shared" si="16"/>
        <v>246</v>
      </c>
      <c r="J209" s="123">
        <v>192</v>
      </c>
      <c r="K209" s="88">
        <f t="shared" si="17"/>
        <v>0</v>
      </c>
      <c r="L209" s="124">
        <v>192</v>
      </c>
      <c r="M209" s="66">
        <v>300</v>
      </c>
      <c r="N209" s="88">
        <f t="shared" si="18"/>
        <v>0</v>
      </c>
      <c r="O209" s="66">
        <v>300</v>
      </c>
      <c r="P209" s="153">
        <v>0.03</v>
      </c>
      <c r="Q209" s="141" t="s">
        <v>101</v>
      </c>
      <c r="R209" s="141"/>
      <c r="S209" s="116" t="s">
        <v>101</v>
      </c>
      <c r="T209" s="66" t="s">
        <v>101</v>
      </c>
      <c r="U209" s="66" t="s">
        <v>101</v>
      </c>
      <c r="V209" s="66" t="s">
        <v>101</v>
      </c>
      <c r="W209" s="66" t="s">
        <v>101</v>
      </c>
      <c r="X209" s="66" t="s">
        <v>101</v>
      </c>
      <c r="Y209" s="66" t="s">
        <v>101</v>
      </c>
      <c r="Z209" s="116" t="s">
        <v>101</v>
      </c>
      <c r="AA209" s="66" t="s">
        <v>101</v>
      </c>
      <c r="AB209" s="66" t="s">
        <v>101</v>
      </c>
      <c r="AC209" s="66" t="s">
        <v>101</v>
      </c>
      <c r="AD209" s="66" t="s">
        <v>101</v>
      </c>
      <c r="AE209" s="66" t="s">
        <v>101</v>
      </c>
      <c r="AF209" s="66" t="s">
        <v>101</v>
      </c>
      <c r="AG209" s="66" t="s">
        <v>101</v>
      </c>
      <c r="AH209" s="66" t="s">
        <v>101</v>
      </c>
      <c r="AI209" s="116" t="s">
        <v>101</v>
      </c>
      <c r="AJ209" s="66" t="s">
        <v>101</v>
      </c>
      <c r="AK209" s="118" t="s">
        <v>101</v>
      </c>
      <c r="AL209" s="66" t="s">
        <v>101</v>
      </c>
      <c r="AM209" s="119" t="s">
        <v>101</v>
      </c>
      <c r="AN209" s="120">
        <f t="shared" si="19"/>
        <v>0</v>
      </c>
    </row>
    <row r="210" spans="1:40" x14ac:dyDescent="0.2">
      <c r="A210" s="154" t="s">
        <v>506</v>
      </c>
      <c r="B210" s="50" t="s">
        <v>160</v>
      </c>
      <c r="C210" s="50" t="s">
        <v>437</v>
      </c>
      <c r="D210" s="50">
        <v>9</v>
      </c>
      <c r="E210" s="136"/>
      <c r="F210" s="52"/>
      <c r="G210" s="66">
        <v>248</v>
      </c>
      <c r="H210" s="88">
        <f t="shared" si="15"/>
        <v>0</v>
      </c>
      <c r="I210" s="66">
        <f t="shared" si="16"/>
        <v>248</v>
      </c>
      <c r="J210" s="123">
        <v>258</v>
      </c>
      <c r="K210" s="88">
        <f t="shared" si="17"/>
        <v>0</v>
      </c>
      <c r="L210" s="124">
        <v>258</v>
      </c>
      <c r="M210" s="66">
        <v>300</v>
      </c>
      <c r="N210" s="88">
        <f t="shared" si="18"/>
        <v>0</v>
      </c>
      <c r="O210" s="66">
        <v>300</v>
      </c>
      <c r="P210" s="153">
        <v>0.03</v>
      </c>
      <c r="Q210" s="141">
        <v>16</v>
      </c>
      <c r="R210" s="141"/>
      <c r="S210" s="116">
        <v>0</v>
      </c>
      <c r="T210" s="66">
        <v>0</v>
      </c>
      <c r="U210" s="66">
        <v>0</v>
      </c>
      <c r="V210" s="66">
        <v>0</v>
      </c>
      <c r="W210" s="66">
        <v>0</v>
      </c>
      <c r="X210" s="66">
        <v>0</v>
      </c>
      <c r="Y210" s="66">
        <v>0</v>
      </c>
      <c r="Z210" s="116">
        <v>0</v>
      </c>
      <c r="AA210" s="66">
        <v>0</v>
      </c>
      <c r="AB210" s="66">
        <v>0</v>
      </c>
      <c r="AC210" s="66">
        <v>0</v>
      </c>
      <c r="AD210" s="66">
        <v>62</v>
      </c>
      <c r="AE210" s="66">
        <v>42</v>
      </c>
      <c r="AF210" s="66">
        <v>404</v>
      </c>
      <c r="AG210" s="66">
        <v>7</v>
      </c>
      <c r="AH210" s="66">
        <v>23</v>
      </c>
      <c r="AI210" s="116">
        <v>0</v>
      </c>
      <c r="AJ210" s="66">
        <v>0</v>
      </c>
      <c r="AK210" s="118">
        <v>0</v>
      </c>
      <c r="AL210" s="66">
        <v>0</v>
      </c>
      <c r="AM210" s="119">
        <v>0</v>
      </c>
      <c r="AN210" s="120">
        <f t="shared" si="19"/>
        <v>82.4</v>
      </c>
    </row>
    <row r="211" spans="1:40" x14ac:dyDescent="0.2">
      <c r="A211" s="154" t="s">
        <v>248</v>
      </c>
      <c r="B211" s="50" t="s">
        <v>129</v>
      </c>
      <c r="C211" s="50" t="s">
        <v>432</v>
      </c>
      <c r="D211" s="50">
        <v>4</v>
      </c>
      <c r="E211" s="136"/>
      <c r="F211" s="52"/>
      <c r="G211" s="66">
        <v>249</v>
      </c>
      <c r="H211" s="88">
        <f t="shared" si="15"/>
        <v>0</v>
      </c>
      <c r="I211" s="66">
        <f t="shared" si="16"/>
        <v>249</v>
      </c>
      <c r="J211" s="123">
        <v>177</v>
      </c>
      <c r="K211" s="88">
        <f t="shared" si="17"/>
        <v>0</v>
      </c>
      <c r="L211" s="124">
        <v>177</v>
      </c>
      <c r="M211" s="66">
        <v>101</v>
      </c>
      <c r="N211" s="88">
        <f t="shared" si="18"/>
        <v>0</v>
      </c>
      <c r="O211" s="66">
        <v>101</v>
      </c>
      <c r="P211" s="153">
        <v>0.12</v>
      </c>
      <c r="Q211" s="141">
        <v>7</v>
      </c>
      <c r="R211" s="141"/>
      <c r="S211" s="116">
        <v>0</v>
      </c>
      <c r="T211" s="66">
        <v>0</v>
      </c>
      <c r="U211" s="66">
        <v>0</v>
      </c>
      <c r="V211" s="66">
        <v>0</v>
      </c>
      <c r="W211" s="66">
        <v>0</v>
      </c>
      <c r="X211" s="66">
        <v>0</v>
      </c>
      <c r="Y211" s="66">
        <v>0</v>
      </c>
      <c r="Z211" s="116">
        <v>62</v>
      </c>
      <c r="AA211" s="66">
        <v>194</v>
      </c>
      <c r="AB211" s="66">
        <v>3</v>
      </c>
      <c r="AC211" s="66">
        <v>8</v>
      </c>
      <c r="AD211" s="66">
        <v>7</v>
      </c>
      <c r="AE211" s="66">
        <v>4</v>
      </c>
      <c r="AF211" s="66">
        <v>18</v>
      </c>
      <c r="AG211" s="66">
        <v>0</v>
      </c>
      <c r="AH211" s="66">
        <v>3</v>
      </c>
      <c r="AI211" s="116">
        <v>16</v>
      </c>
      <c r="AJ211" s="66">
        <v>0</v>
      </c>
      <c r="AK211" s="118">
        <v>0</v>
      </c>
      <c r="AL211" s="66">
        <v>0</v>
      </c>
      <c r="AM211" s="119">
        <v>0</v>
      </c>
      <c r="AN211" s="120">
        <f t="shared" si="19"/>
        <v>39.199999999999996</v>
      </c>
    </row>
    <row r="212" spans="1:40" x14ac:dyDescent="0.2">
      <c r="A212" s="154" t="s">
        <v>507</v>
      </c>
      <c r="B212" s="50" t="s">
        <v>129</v>
      </c>
      <c r="C212" s="50" t="s">
        <v>443</v>
      </c>
      <c r="D212" s="50">
        <v>9</v>
      </c>
      <c r="E212" s="136"/>
      <c r="F212" s="52"/>
      <c r="G212" s="66">
        <v>252</v>
      </c>
      <c r="H212" s="88">
        <f t="shared" si="15"/>
        <v>0</v>
      </c>
      <c r="I212" s="66">
        <f t="shared" si="16"/>
        <v>252</v>
      </c>
      <c r="J212" s="123">
        <v>300</v>
      </c>
      <c r="K212" s="88">
        <f t="shared" si="17"/>
        <v>0</v>
      </c>
      <c r="L212" s="124">
        <v>300</v>
      </c>
      <c r="M212" s="66">
        <v>300</v>
      </c>
      <c r="N212" s="88">
        <f t="shared" si="18"/>
        <v>0</v>
      </c>
      <c r="O212" s="66">
        <v>300</v>
      </c>
      <c r="P212" s="153">
        <v>0.02</v>
      </c>
      <c r="Q212" s="141" t="s">
        <v>101</v>
      </c>
      <c r="R212" s="141"/>
      <c r="S212" s="116" t="s">
        <v>101</v>
      </c>
      <c r="T212" s="66" t="s">
        <v>101</v>
      </c>
      <c r="U212" s="66" t="s">
        <v>101</v>
      </c>
      <c r="V212" s="66" t="s">
        <v>101</v>
      </c>
      <c r="W212" s="66" t="s">
        <v>101</v>
      </c>
      <c r="X212" s="66" t="s">
        <v>101</v>
      </c>
      <c r="Y212" s="66" t="s">
        <v>101</v>
      </c>
      <c r="Z212" s="116" t="s">
        <v>101</v>
      </c>
      <c r="AA212" s="66" t="s">
        <v>101</v>
      </c>
      <c r="AB212" s="66" t="s">
        <v>101</v>
      </c>
      <c r="AC212" s="66" t="s">
        <v>101</v>
      </c>
      <c r="AD212" s="66" t="s">
        <v>101</v>
      </c>
      <c r="AE212" s="66" t="s">
        <v>101</v>
      </c>
      <c r="AF212" s="66" t="s">
        <v>101</v>
      </c>
      <c r="AG212" s="66" t="s">
        <v>101</v>
      </c>
      <c r="AH212" s="66" t="s">
        <v>101</v>
      </c>
      <c r="AI212" s="116" t="s">
        <v>101</v>
      </c>
      <c r="AJ212" s="66" t="s">
        <v>101</v>
      </c>
      <c r="AK212" s="118" t="s">
        <v>101</v>
      </c>
      <c r="AL212" s="66" t="s">
        <v>101</v>
      </c>
      <c r="AM212" s="119" t="s">
        <v>101</v>
      </c>
      <c r="AN212" s="120">
        <f t="shared" si="19"/>
        <v>0</v>
      </c>
    </row>
    <row r="213" spans="1:40" x14ac:dyDescent="0.2">
      <c r="A213" s="154" t="s">
        <v>198</v>
      </c>
      <c r="B213" s="50" t="s">
        <v>129</v>
      </c>
      <c r="C213" s="50" t="s">
        <v>448</v>
      </c>
      <c r="D213" s="50">
        <v>11</v>
      </c>
      <c r="E213" s="136"/>
      <c r="F213" s="52"/>
      <c r="G213" s="66">
        <v>253</v>
      </c>
      <c r="H213" s="88">
        <f t="shared" si="15"/>
        <v>0</v>
      </c>
      <c r="I213" s="66">
        <f t="shared" si="16"/>
        <v>253</v>
      </c>
      <c r="J213" s="123">
        <v>179</v>
      </c>
      <c r="K213" s="88">
        <f t="shared" si="17"/>
        <v>0</v>
      </c>
      <c r="L213" s="124">
        <v>179</v>
      </c>
      <c r="M213" s="66">
        <v>71</v>
      </c>
      <c r="N213" s="88">
        <f t="shared" si="18"/>
        <v>0</v>
      </c>
      <c r="O213" s="66">
        <v>71</v>
      </c>
      <c r="P213" s="153">
        <v>0.11</v>
      </c>
      <c r="Q213" s="141">
        <v>16</v>
      </c>
      <c r="R213" s="141"/>
      <c r="S213" s="116">
        <v>0</v>
      </c>
      <c r="T213" s="66">
        <v>0</v>
      </c>
      <c r="U213" s="66">
        <v>0</v>
      </c>
      <c r="V213" s="66">
        <v>0</v>
      </c>
      <c r="W213" s="66">
        <v>0</v>
      </c>
      <c r="X213" s="66">
        <v>0</v>
      </c>
      <c r="Y213" s="66">
        <v>0</v>
      </c>
      <c r="Z213" s="116">
        <v>261</v>
      </c>
      <c r="AA213" s="66">
        <v>961</v>
      </c>
      <c r="AB213" s="66">
        <v>3</v>
      </c>
      <c r="AC213" s="66">
        <v>49</v>
      </c>
      <c r="AD213" s="66">
        <v>38</v>
      </c>
      <c r="AE213" s="66">
        <v>29</v>
      </c>
      <c r="AF213" s="66">
        <v>245</v>
      </c>
      <c r="AG213" s="66">
        <v>1</v>
      </c>
      <c r="AH213" s="66">
        <v>9</v>
      </c>
      <c r="AI213" s="116">
        <v>0</v>
      </c>
      <c r="AJ213" s="66">
        <v>0</v>
      </c>
      <c r="AK213" s="118">
        <v>0</v>
      </c>
      <c r="AL213" s="66">
        <v>3</v>
      </c>
      <c r="AM213" s="119">
        <v>0</v>
      </c>
      <c r="AN213" s="120">
        <f t="shared" si="19"/>
        <v>144.6</v>
      </c>
    </row>
    <row r="214" spans="1:40" x14ac:dyDescent="0.2">
      <c r="A214" s="154" t="s">
        <v>224</v>
      </c>
      <c r="B214" s="50" t="s">
        <v>129</v>
      </c>
      <c r="C214" s="50" t="s">
        <v>17</v>
      </c>
      <c r="D214" s="50">
        <v>9</v>
      </c>
      <c r="E214" s="136"/>
      <c r="F214" s="52"/>
      <c r="G214" s="66">
        <v>254</v>
      </c>
      <c r="H214" s="88">
        <f t="shared" si="15"/>
        <v>0</v>
      </c>
      <c r="I214" s="66">
        <f t="shared" si="16"/>
        <v>254</v>
      </c>
      <c r="J214" s="123">
        <v>234</v>
      </c>
      <c r="K214" s="88">
        <f t="shared" si="17"/>
        <v>0</v>
      </c>
      <c r="L214" s="124">
        <v>234</v>
      </c>
      <c r="M214" s="66">
        <v>121</v>
      </c>
      <c r="N214" s="88">
        <f t="shared" si="18"/>
        <v>0</v>
      </c>
      <c r="O214" s="66">
        <v>121</v>
      </c>
      <c r="P214" s="153">
        <v>0.04</v>
      </c>
      <c r="Q214" s="141">
        <v>15</v>
      </c>
      <c r="R214" s="141"/>
      <c r="S214" s="116">
        <v>0</v>
      </c>
      <c r="T214" s="66">
        <v>0</v>
      </c>
      <c r="U214" s="66">
        <v>0</v>
      </c>
      <c r="V214" s="66">
        <v>0</v>
      </c>
      <c r="W214" s="66">
        <v>0</v>
      </c>
      <c r="X214" s="66">
        <v>0</v>
      </c>
      <c r="Y214" s="66">
        <v>0</v>
      </c>
      <c r="Z214" s="116">
        <v>198</v>
      </c>
      <c r="AA214" s="66">
        <v>680</v>
      </c>
      <c r="AB214" s="66">
        <v>6</v>
      </c>
      <c r="AC214" s="66">
        <v>41</v>
      </c>
      <c r="AD214" s="66">
        <v>15</v>
      </c>
      <c r="AE214" s="66">
        <v>8</v>
      </c>
      <c r="AF214" s="66">
        <v>52</v>
      </c>
      <c r="AG214" s="66">
        <v>1</v>
      </c>
      <c r="AH214" s="66">
        <v>2</v>
      </c>
      <c r="AI214" s="116">
        <v>0</v>
      </c>
      <c r="AJ214" s="66">
        <v>0</v>
      </c>
      <c r="AK214" s="118">
        <v>0</v>
      </c>
      <c r="AL214" s="66">
        <v>3</v>
      </c>
      <c r="AM214" s="119">
        <v>3</v>
      </c>
      <c r="AN214" s="120">
        <f t="shared" si="19"/>
        <v>109.2</v>
      </c>
    </row>
    <row r="215" spans="1:40" x14ac:dyDescent="0.2">
      <c r="A215" s="154" t="s">
        <v>261</v>
      </c>
      <c r="B215" s="50" t="s">
        <v>160</v>
      </c>
      <c r="C215" s="50" t="s">
        <v>434</v>
      </c>
      <c r="D215" s="50">
        <v>8</v>
      </c>
      <c r="E215" s="136" t="s">
        <v>454</v>
      </c>
      <c r="F215" s="52"/>
      <c r="G215" s="66">
        <v>255</v>
      </c>
      <c r="H215" s="88">
        <f t="shared" si="15"/>
        <v>0</v>
      </c>
      <c r="I215" s="66">
        <f t="shared" si="16"/>
        <v>255</v>
      </c>
      <c r="J215" s="123">
        <v>300</v>
      </c>
      <c r="K215" s="88">
        <f t="shared" si="17"/>
        <v>0</v>
      </c>
      <c r="L215" s="124">
        <v>300</v>
      </c>
      <c r="M215" s="66">
        <v>300</v>
      </c>
      <c r="N215" s="88">
        <f t="shared" si="18"/>
        <v>0</v>
      </c>
      <c r="O215" s="66">
        <v>300</v>
      </c>
      <c r="P215" s="153">
        <v>0.01</v>
      </c>
      <c r="Q215" s="141">
        <v>16</v>
      </c>
      <c r="R215" s="141"/>
      <c r="S215" s="116">
        <v>0</v>
      </c>
      <c r="T215" s="66">
        <v>0</v>
      </c>
      <c r="U215" s="66">
        <v>0</v>
      </c>
      <c r="V215" s="66">
        <v>0</v>
      </c>
      <c r="W215" s="66">
        <v>0</v>
      </c>
      <c r="X215" s="66">
        <v>0</v>
      </c>
      <c r="Y215" s="66">
        <v>0</v>
      </c>
      <c r="Z215" s="116">
        <v>0</v>
      </c>
      <c r="AA215" s="66">
        <v>0</v>
      </c>
      <c r="AB215" s="66">
        <v>0</v>
      </c>
      <c r="AC215" s="66">
        <v>0</v>
      </c>
      <c r="AD215" s="66">
        <v>87</v>
      </c>
      <c r="AE215" s="66">
        <v>63</v>
      </c>
      <c r="AF215" s="66">
        <v>560</v>
      </c>
      <c r="AG215" s="66">
        <v>5</v>
      </c>
      <c r="AH215" s="66">
        <v>26</v>
      </c>
      <c r="AI215" s="116">
        <v>0</v>
      </c>
      <c r="AJ215" s="66">
        <v>0</v>
      </c>
      <c r="AK215" s="118">
        <v>0</v>
      </c>
      <c r="AL215" s="66">
        <v>1</v>
      </c>
      <c r="AM215" s="119">
        <v>1</v>
      </c>
      <c r="AN215" s="120">
        <f t="shared" si="19"/>
        <v>84</v>
      </c>
    </row>
    <row r="216" spans="1:40" x14ac:dyDescent="0.2">
      <c r="A216" s="154" t="s">
        <v>161</v>
      </c>
      <c r="B216" s="50" t="s">
        <v>129</v>
      </c>
      <c r="C216" s="50" t="s">
        <v>13</v>
      </c>
      <c r="D216" s="50">
        <v>11</v>
      </c>
      <c r="E216" s="136"/>
      <c r="F216" s="52"/>
      <c r="G216" s="66">
        <v>256</v>
      </c>
      <c r="H216" s="88">
        <f t="shared" si="15"/>
        <v>0</v>
      </c>
      <c r="I216" s="66">
        <f t="shared" si="16"/>
        <v>256</v>
      </c>
      <c r="J216" s="123">
        <v>300</v>
      </c>
      <c r="K216" s="88">
        <f t="shared" si="17"/>
        <v>0</v>
      </c>
      <c r="L216" s="124">
        <v>300</v>
      </c>
      <c r="M216" s="66">
        <v>79</v>
      </c>
      <c r="N216" s="88">
        <f t="shared" si="18"/>
        <v>0</v>
      </c>
      <c r="O216" s="66">
        <v>79</v>
      </c>
      <c r="P216" s="153">
        <v>0.02</v>
      </c>
      <c r="Q216" s="141">
        <v>9</v>
      </c>
      <c r="R216" s="141"/>
      <c r="S216" s="116">
        <v>0</v>
      </c>
      <c r="T216" s="66">
        <v>0</v>
      </c>
      <c r="U216" s="66">
        <v>0</v>
      </c>
      <c r="V216" s="66">
        <v>0</v>
      </c>
      <c r="W216" s="66">
        <v>0</v>
      </c>
      <c r="X216" s="66">
        <v>0</v>
      </c>
      <c r="Y216" s="66">
        <v>0</v>
      </c>
      <c r="Z216" s="116">
        <v>104</v>
      </c>
      <c r="AA216" s="66">
        <v>383</v>
      </c>
      <c r="AB216" s="66">
        <v>5</v>
      </c>
      <c r="AC216" s="66">
        <v>25</v>
      </c>
      <c r="AD216" s="66">
        <v>1</v>
      </c>
      <c r="AE216" s="66">
        <v>1</v>
      </c>
      <c r="AF216" s="66">
        <v>15</v>
      </c>
      <c r="AG216" s="66">
        <v>0</v>
      </c>
      <c r="AH216" s="66">
        <v>1</v>
      </c>
      <c r="AI216" s="116">
        <v>0</v>
      </c>
      <c r="AJ216" s="66">
        <v>0</v>
      </c>
      <c r="AK216" s="118">
        <v>0</v>
      </c>
      <c r="AL216" s="66">
        <v>1</v>
      </c>
      <c r="AM216" s="119">
        <v>1</v>
      </c>
      <c r="AN216" s="120">
        <f t="shared" si="19"/>
        <v>67.8</v>
      </c>
    </row>
    <row r="217" spans="1:40" x14ac:dyDescent="0.2">
      <c r="A217" s="154" t="s">
        <v>354</v>
      </c>
      <c r="B217" s="50" t="s">
        <v>132</v>
      </c>
      <c r="C217" s="50" t="s">
        <v>12</v>
      </c>
      <c r="D217" s="50">
        <v>11</v>
      </c>
      <c r="E217" s="136"/>
      <c r="F217" s="52"/>
      <c r="G217" s="66">
        <v>257</v>
      </c>
      <c r="H217" s="88">
        <f t="shared" si="15"/>
        <v>0</v>
      </c>
      <c r="I217" s="66">
        <f t="shared" si="16"/>
        <v>257</v>
      </c>
      <c r="J217" s="123">
        <v>218</v>
      </c>
      <c r="K217" s="88">
        <f t="shared" si="17"/>
        <v>0</v>
      </c>
      <c r="L217" s="124">
        <v>218</v>
      </c>
      <c r="M217" s="66">
        <v>300</v>
      </c>
      <c r="N217" s="88">
        <f t="shared" si="18"/>
        <v>0</v>
      </c>
      <c r="O217" s="66">
        <v>300</v>
      </c>
      <c r="P217" s="153">
        <v>0.05</v>
      </c>
      <c r="Q217" s="141">
        <v>16</v>
      </c>
      <c r="R217" s="141"/>
      <c r="S217" s="116">
        <v>0</v>
      </c>
      <c r="T217" s="66">
        <v>0</v>
      </c>
      <c r="U217" s="66">
        <v>0</v>
      </c>
      <c r="V217" s="66">
        <v>0</v>
      </c>
      <c r="W217" s="66">
        <v>0</v>
      </c>
      <c r="X217" s="66">
        <v>0</v>
      </c>
      <c r="Y217" s="66">
        <v>0</v>
      </c>
      <c r="Z217" s="116">
        <v>0</v>
      </c>
      <c r="AA217" s="66">
        <v>0</v>
      </c>
      <c r="AB217" s="66">
        <v>0</v>
      </c>
      <c r="AC217" s="66">
        <v>0</v>
      </c>
      <c r="AD217" s="66">
        <v>102</v>
      </c>
      <c r="AE217" s="66">
        <v>65</v>
      </c>
      <c r="AF217" s="66">
        <v>810</v>
      </c>
      <c r="AG217" s="66">
        <v>5</v>
      </c>
      <c r="AH217" s="66">
        <v>37</v>
      </c>
      <c r="AI217" s="116">
        <v>0</v>
      </c>
      <c r="AJ217" s="66">
        <v>0</v>
      </c>
      <c r="AK217" s="118">
        <v>0</v>
      </c>
      <c r="AL217" s="66">
        <v>1</v>
      </c>
      <c r="AM217" s="119">
        <v>0</v>
      </c>
      <c r="AN217" s="120">
        <f t="shared" si="19"/>
        <v>111</v>
      </c>
    </row>
    <row r="218" spans="1:40" x14ac:dyDescent="0.2">
      <c r="A218" s="154" t="s">
        <v>285</v>
      </c>
      <c r="B218" s="50" t="s">
        <v>160</v>
      </c>
      <c r="C218" s="50" t="s">
        <v>447</v>
      </c>
      <c r="D218" s="50">
        <v>5</v>
      </c>
      <c r="E218" s="136" t="s">
        <v>455</v>
      </c>
      <c r="F218" s="52"/>
      <c r="G218" s="66">
        <v>258</v>
      </c>
      <c r="H218" s="88">
        <f t="shared" si="15"/>
        <v>0</v>
      </c>
      <c r="I218" s="66">
        <f t="shared" si="16"/>
        <v>258</v>
      </c>
      <c r="J218" s="123">
        <v>300</v>
      </c>
      <c r="K218" s="88">
        <f t="shared" si="17"/>
        <v>0</v>
      </c>
      <c r="L218" s="124">
        <v>300</v>
      </c>
      <c r="M218" s="66">
        <v>300</v>
      </c>
      <c r="N218" s="88">
        <f t="shared" si="18"/>
        <v>0</v>
      </c>
      <c r="O218" s="66">
        <v>300</v>
      </c>
      <c r="P218" s="153">
        <v>0</v>
      </c>
      <c r="Q218" s="141">
        <v>8</v>
      </c>
      <c r="R218" s="141"/>
      <c r="S218" s="116">
        <v>0</v>
      </c>
      <c r="T218" s="66">
        <v>0</v>
      </c>
      <c r="U218" s="66">
        <v>0</v>
      </c>
      <c r="V218" s="66">
        <v>0</v>
      </c>
      <c r="W218" s="66">
        <v>0</v>
      </c>
      <c r="X218" s="66">
        <v>0</v>
      </c>
      <c r="Y218" s="66">
        <v>0</v>
      </c>
      <c r="Z218" s="116">
        <v>0</v>
      </c>
      <c r="AA218" s="66">
        <v>0</v>
      </c>
      <c r="AB218" s="66">
        <v>0</v>
      </c>
      <c r="AC218" s="66">
        <v>0</v>
      </c>
      <c r="AD218" s="66">
        <v>35</v>
      </c>
      <c r="AE218" s="66">
        <v>20</v>
      </c>
      <c r="AF218" s="66">
        <v>236</v>
      </c>
      <c r="AG218" s="66">
        <v>2</v>
      </c>
      <c r="AH218" s="66">
        <v>10</v>
      </c>
      <c r="AI218" s="116">
        <v>0</v>
      </c>
      <c r="AJ218" s="66">
        <v>0</v>
      </c>
      <c r="AK218" s="118">
        <v>0</v>
      </c>
      <c r="AL218" s="66">
        <v>0</v>
      </c>
      <c r="AM218" s="119">
        <v>0</v>
      </c>
      <c r="AN218" s="120">
        <f t="shared" si="19"/>
        <v>35.6</v>
      </c>
    </row>
    <row r="219" spans="1:40" x14ac:dyDescent="0.2">
      <c r="A219" s="154" t="s">
        <v>508</v>
      </c>
      <c r="B219" s="50" t="s">
        <v>129</v>
      </c>
      <c r="C219" s="50" t="s">
        <v>17</v>
      </c>
      <c r="D219" s="50">
        <v>9</v>
      </c>
      <c r="E219" s="136" t="s">
        <v>454</v>
      </c>
      <c r="F219" s="52"/>
      <c r="G219" s="66">
        <v>260</v>
      </c>
      <c r="H219" s="88">
        <f t="shared" si="15"/>
        <v>0</v>
      </c>
      <c r="I219" s="66">
        <f t="shared" si="16"/>
        <v>260</v>
      </c>
      <c r="J219" s="123">
        <v>300</v>
      </c>
      <c r="K219" s="88">
        <f t="shared" si="17"/>
        <v>0</v>
      </c>
      <c r="L219" s="124">
        <v>300</v>
      </c>
      <c r="M219" s="66">
        <v>300</v>
      </c>
      <c r="N219" s="88">
        <f t="shared" si="18"/>
        <v>0</v>
      </c>
      <c r="O219" s="66">
        <v>300</v>
      </c>
      <c r="P219" s="153">
        <v>0.01</v>
      </c>
      <c r="Q219" s="141">
        <v>15</v>
      </c>
      <c r="R219" s="141"/>
      <c r="S219" s="116">
        <v>0</v>
      </c>
      <c r="T219" s="66">
        <v>0</v>
      </c>
      <c r="U219" s="66">
        <v>0</v>
      </c>
      <c r="V219" s="66">
        <v>0</v>
      </c>
      <c r="W219" s="66">
        <v>0</v>
      </c>
      <c r="X219" s="66">
        <v>0</v>
      </c>
      <c r="Y219" s="66">
        <v>0</v>
      </c>
      <c r="Z219" s="116">
        <v>171</v>
      </c>
      <c r="AA219" s="66">
        <v>751</v>
      </c>
      <c r="AB219" s="66">
        <v>5</v>
      </c>
      <c r="AC219" s="66">
        <v>33</v>
      </c>
      <c r="AD219" s="66">
        <v>28</v>
      </c>
      <c r="AE219" s="66">
        <v>19</v>
      </c>
      <c r="AF219" s="66">
        <v>116</v>
      </c>
      <c r="AG219" s="66">
        <v>0</v>
      </c>
      <c r="AH219" s="66">
        <v>7</v>
      </c>
      <c r="AI219" s="116">
        <v>0</v>
      </c>
      <c r="AJ219" s="66">
        <v>0</v>
      </c>
      <c r="AK219" s="118">
        <v>1</v>
      </c>
      <c r="AL219" s="66">
        <v>1</v>
      </c>
      <c r="AM219" s="119">
        <v>0</v>
      </c>
      <c r="AN219" s="120">
        <f t="shared" si="19"/>
        <v>118.69999999999999</v>
      </c>
    </row>
    <row r="220" spans="1:40" x14ac:dyDescent="0.2">
      <c r="A220" s="154" t="s">
        <v>307</v>
      </c>
      <c r="B220" s="50" t="s">
        <v>132</v>
      </c>
      <c r="C220" s="50" t="s">
        <v>126</v>
      </c>
      <c r="D220" s="50">
        <v>8</v>
      </c>
      <c r="E220" s="136"/>
      <c r="F220" s="52"/>
      <c r="G220" s="66">
        <v>261</v>
      </c>
      <c r="H220" s="88">
        <f t="shared" si="15"/>
        <v>0</v>
      </c>
      <c r="I220" s="66">
        <f t="shared" si="16"/>
        <v>261</v>
      </c>
      <c r="J220" s="123">
        <v>245</v>
      </c>
      <c r="K220" s="88">
        <f t="shared" si="17"/>
        <v>0</v>
      </c>
      <c r="L220" s="124">
        <v>245</v>
      </c>
      <c r="M220" s="66">
        <v>260</v>
      </c>
      <c r="N220" s="88">
        <f t="shared" si="18"/>
        <v>0</v>
      </c>
      <c r="O220" s="66">
        <v>260</v>
      </c>
      <c r="P220" s="153">
        <v>0.03</v>
      </c>
      <c r="Q220" s="141">
        <v>16</v>
      </c>
      <c r="R220" s="141"/>
      <c r="S220" s="116">
        <v>0</v>
      </c>
      <c r="T220" s="66">
        <v>0</v>
      </c>
      <c r="U220" s="66">
        <v>0</v>
      </c>
      <c r="V220" s="66">
        <v>0</v>
      </c>
      <c r="W220" s="66">
        <v>0</v>
      </c>
      <c r="X220" s="66">
        <v>0</v>
      </c>
      <c r="Y220" s="66">
        <v>0</v>
      </c>
      <c r="Z220" s="116">
        <v>13</v>
      </c>
      <c r="AA220" s="66">
        <v>96</v>
      </c>
      <c r="AB220" s="66">
        <v>0</v>
      </c>
      <c r="AC220" s="66">
        <v>5</v>
      </c>
      <c r="AD220" s="66">
        <v>65</v>
      </c>
      <c r="AE220" s="66">
        <v>34</v>
      </c>
      <c r="AF220" s="66">
        <v>567</v>
      </c>
      <c r="AG220" s="66">
        <v>4</v>
      </c>
      <c r="AH220" s="66">
        <v>20</v>
      </c>
      <c r="AI220" s="116">
        <v>257</v>
      </c>
      <c r="AJ220" s="66">
        <v>1</v>
      </c>
      <c r="AK220" s="118">
        <v>0</v>
      </c>
      <c r="AL220" s="66">
        <v>0</v>
      </c>
      <c r="AM220" s="119">
        <v>0</v>
      </c>
      <c r="AN220" s="120">
        <f t="shared" si="19"/>
        <v>96.3</v>
      </c>
    </row>
    <row r="221" spans="1:40" x14ac:dyDescent="0.2">
      <c r="A221" s="154" t="s">
        <v>267</v>
      </c>
      <c r="B221" s="50" t="s">
        <v>160</v>
      </c>
      <c r="C221" s="50" t="s">
        <v>448</v>
      </c>
      <c r="D221" s="50">
        <v>11</v>
      </c>
      <c r="E221" s="136" t="s">
        <v>454</v>
      </c>
      <c r="F221" s="52"/>
      <c r="G221" s="66">
        <v>263</v>
      </c>
      <c r="H221" s="88">
        <f t="shared" si="15"/>
        <v>0</v>
      </c>
      <c r="I221" s="66">
        <f t="shared" si="16"/>
        <v>263</v>
      </c>
      <c r="J221" s="123">
        <v>300</v>
      </c>
      <c r="K221" s="88">
        <f t="shared" si="17"/>
        <v>0</v>
      </c>
      <c r="L221" s="124">
        <v>300</v>
      </c>
      <c r="M221" s="66">
        <v>300</v>
      </c>
      <c r="N221" s="88">
        <f t="shared" si="18"/>
        <v>0</v>
      </c>
      <c r="O221" s="66">
        <v>300</v>
      </c>
      <c r="P221" s="153">
        <v>0.01</v>
      </c>
      <c r="Q221" s="141">
        <v>14</v>
      </c>
      <c r="R221" s="141"/>
      <c r="S221" s="116">
        <v>0</v>
      </c>
      <c r="T221" s="66">
        <v>0</v>
      </c>
      <c r="U221" s="66">
        <v>0</v>
      </c>
      <c r="V221" s="66">
        <v>0</v>
      </c>
      <c r="W221" s="66">
        <v>0</v>
      </c>
      <c r="X221" s="66">
        <v>0</v>
      </c>
      <c r="Y221" s="66">
        <v>0</v>
      </c>
      <c r="Z221" s="116">
        <v>0</v>
      </c>
      <c r="AA221" s="66">
        <v>0</v>
      </c>
      <c r="AB221" s="66">
        <v>0</v>
      </c>
      <c r="AC221" s="66">
        <v>0</v>
      </c>
      <c r="AD221" s="66">
        <v>62</v>
      </c>
      <c r="AE221" s="66">
        <v>41</v>
      </c>
      <c r="AF221" s="66">
        <v>388</v>
      </c>
      <c r="AG221" s="66">
        <v>3</v>
      </c>
      <c r="AH221" s="66">
        <v>18</v>
      </c>
      <c r="AI221" s="116">
        <v>0</v>
      </c>
      <c r="AJ221" s="66">
        <v>0</v>
      </c>
      <c r="AK221" s="118">
        <v>0</v>
      </c>
      <c r="AL221" s="66">
        <v>1</v>
      </c>
      <c r="AM221" s="119">
        <v>0</v>
      </c>
      <c r="AN221" s="120">
        <f t="shared" si="19"/>
        <v>56.8</v>
      </c>
    </row>
    <row r="222" spans="1:40" x14ac:dyDescent="0.2">
      <c r="A222" s="154" t="s">
        <v>336</v>
      </c>
      <c r="B222" s="50" t="s">
        <v>160</v>
      </c>
      <c r="C222" s="50" t="s">
        <v>11</v>
      </c>
      <c r="D222" s="50">
        <v>11</v>
      </c>
      <c r="E222" s="136"/>
      <c r="F222" s="52"/>
      <c r="G222" s="66">
        <v>265</v>
      </c>
      <c r="H222" s="88">
        <f t="shared" si="15"/>
        <v>0</v>
      </c>
      <c r="I222" s="66">
        <f t="shared" si="16"/>
        <v>265</v>
      </c>
      <c r="J222" s="123">
        <v>300</v>
      </c>
      <c r="K222" s="88">
        <f t="shared" si="17"/>
        <v>0</v>
      </c>
      <c r="L222" s="124">
        <v>300</v>
      </c>
      <c r="M222" s="66">
        <v>290</v>
      </c>
      <c r="N222" s="88">
        <f t="shared" si="18"/>
        <v>0</v>
      </c>
      <c r="O222" s="66">
        <v>290</v>
      </c>
      <c r="P222" s="153">
        <v>0.02</v>
      </c>
      <c r="Q222" s="141">
        <v>16</v>
      </c>
      <c r="R222" s="141"/>
      <c r="S222" s="116">
        <v>0</v>
      </c>
      <c r="T222" s="66">
        <v>0</v>
      </c>
      <c r="U222" s="66">
        <v>0</v>
      </c>
      <c r="V222" s="66">
        <v>0</v>
      </c>
      <c r="W222" s="66">
        <v>0</v>
      </c>
      <c r="X222" s="66">
        <v>0</v>
      </c>
      <c r="Y222" s="66">
        <v>0</v>
      </c>
      <c r="Z222" s="116">
        <v>0</v>
      </c>
      <c r="AA222" s="66">
        <v>0</v>
      </c>
      <c r="AB222" s="66">
        <v>0</v>
      </c>
      <c r="AC222" s="66">
        <v>0</v>
      </c>
      <c r="AD222" s="66">
        <v>33</v>
      </c>
      <c r="AE222" s="66">
        <v>21</v>
      </c>
      <c r="AF222" s="66">
        <v>336</v>
      </c>
      <c r="AG222" s="66">
        <v>4</v>
      </c>
      <c r="AH222" s="66">
        <v>15</v>
      </c>
      <c r="AI222" s="116">
        <v>0</v>
      </c>
      <c r="AJ222" s="66">
        <v>0</v>
      </c>
      <c r="AK222" s="118">
        <v>0</v>
      </c>
      <c r="AL222" s="66">
        <v>0</v>
      </c>
      <c r="AM222" s="119">
        <v>0</v>
      </c>
      <c r="AN222" s="120">
        <f t="shared" si="19"/>
        <v>57.6</v>
      </c>
    </row>
    <row r="223" spans="1:40" x14ac:dyDescent="0.2">
      <c r="A223" s="154" t="s">
        <v>269</v>
      </c>
      <c r="B223" s="50" t="s">
        <v>160</v>
      </c>
      <c r="C223" s="50" t="s">
        <v>14</v>
      </c>
      <c r="D223" s="50">
        <v>6</v>
      </c>
      <c r="E223" s="136" t="s">
        <v>454</v>
      </c>
      <c r="F223" s="52"/>
      <c r="G223" s="66">
        <v>266</v>
      </c>
      <c r="H223" s="88">
        <f t="shared" si="15"/>
        <v>0</v>
      </c>
      <c r="I223" s="66">
        <f t="shared" si="16"/>
        <v>266</v>
      </c>
      <c r="J223" s="123">
        <v>300</v>
      </c>
      <c r="K223" s="88">
        <f t="shared" si="17"/>
        <v>0</v>
      </c>
      <c r="L223" s="124">
        <v>300</v>
      </c>
      <c r="M223" s="66">
        <v>300</v>
      </c>
      <c r="N223" s="88">
        <f t="shared" si="18"/>
        <v>0</v>
      </c>
      <c r="O223" s="66">
        <v>300</v>
      </c>
      <c r="P223" s="153">
        <v>0.01</v>
      </c>
      <c r="Q223" s="141">
        <v>11</v>
      </c>
      <c r="R223" s="141"/>
      <c r="S223" s="116">
        <v>0</v>
      </c>
      <c r="T223" s="66">
        <v>0</v>
      </c>
      <c r="U223" s="66">
        <v>0</v>
      </c>
      <c r="V223" s="66">
        <v>0</v>
      </c>
      <c r="W223" s="66">
        <v>0</v>
      </c>
      <c r="X223" s="66">
        <v>0</v>
      </c>
      <c r="Y223" s="66">
        <v>0</v>
      </c>
      <c r="Z223" s="116">
        <v>0</v>
      </c>
      <c r="AA223" s="66">
        <v>0</v>
      </c>
      <c r="AB223" s="66">
        <v>0</v>
      </c>
      <c r="AC223" s="66">
        <v>0</v>
      </c>
      <c r="AD223" s="66">
        <v>30</v>
      </c>
      <c r="AE223" s="66">
        <v>22</v>
      </c>
      <c r="AF223" s="66">
        <v>295</v>
      </c>
      <c r="AG223" s="66">
        <v>2</v>
      </c>
      <c r="AH223" s="66">
        <v>13</v>
      </c>
      <c r="AI223" s="116">
        <v>0</v>
      </c>
      <c r="AJ223" s="66">
        <v>0</v>
      </c>
      <c r="AK223" s="118">
        <v>0</v>
      </c>
      <c r="AL223" s="66">
        <v>0</v>
      </c>
      <c r="AM223" s="119">
        <v>0</v>
      </c>
      <c r="AN223" s="120">
        <f t="shared" si="19"/>
        <v>41.5</v>
      </c>
    </row>
    <row r="224" spans="1:40" x14ac:dyDescent="0.2">
      <c r="A224" s="154" t="s">
        <v>319</v>
      </c>
      <c r="B224" s="50" t="s">
        <v>132</v>
      </c>
      <c r="C224" s="50" t="s">
        <v>448</v>
      </c>
      <c r="D224" s="50">
        <v>11</v>
      </c>
      <c r="E224" s="136"/>
      <c r="F224" s="52"/>
      <c r="G224" s="66">
        <v>267</v>
      </c>
      <c r="H224" s="88">
        <f t="shared" si="15"/>
        <v>0</v>
      </c>
      <c r="I224" s="66">
        <f t="shared" si="16"/>
        <v>267</v>
      </c>
      <c r="J224" s="123">
        <v>226</v>
      </c>
      <c r="K224" s="88">
        <f t="shared" si="17"/>
        <v>0</v>
      </c>
      <c r="L224" s="124">
        <v>226</v>
      </c>
      <c r="M224" s="66">
        <v>300</v>
      </c>
      <c r="N224" s="88">
        <f t="shared" si="18"/>
        <v>0</v>
      </c>
      <c r="O224" s="66">
        <v>300</v>
      </c>
      <c r="P224" s="153">
        <v>0.02</v>
      </c>
      <c r="Q224" s="141">
        <v>13</v>
      </c>
      <c r="R224" s="141"/>
      <c r="S224" s="116">
        <v>0</v>
      </c>
      <c r="T224" s="66">
        <v>0</v>
      </c>
      <c r="U224" s="66">
        <v>0</v>
      </c>
      <c r="V224" s="66">
        <v>0</v>
      </c>
      <c r="W224" s="66">
        <v>0</v>
      </c>
      <c r="X224" s="66">
        <v>0</v>
      </c>
      <c r="Y224" s="66">
        <v>0</v>
      </c>
      <c r="Z224" s="116">
        <v>3</v>
      </c>
      <c r="AA224" s="66">
        <v>6</v>
      </c>
      <c r="AB224" s="66">
        <v>0</v>
      </c>
      <c r="AC224" s="66">
        <v>1</v>
      </c>
      <c r="AD224" s="66">
        <v>62</v>
      </c>
      <c r="AE224" s="66">
        <v>42</v>
      </c>
      <c r="AF224" s="66">
        <v>554</v>
      </c>
      <c r="AG224" s="66">
        <v>3</v>
      </c>
      <c r="AH224" s="66">
        <v>32</v>
      </c>
      <c r="AI224" s="116">
        <v>18</v>
      </c>
      <c r="AJ224" s="66">
        <v>0</v>
      </c>
      <c r="AK224" s="118">
        <v>0</v>
      </c>
      <c r="AL224" s="66">
        <v>0</v>
      </c>
      <c r="AM224" s="119">
        <v>0</v>
      </c>
      <c r="AN224" s="120">
        <f t="shared" si="19"/>
        <v>74</v>
      </c>
    </row>
    <row r="225" spans="1:40" x14ac:dyDescent="0.2">
      <c r="A225" s="154" t="s">
        <v>193</v>
      </c>
      <c r="B225" s="50" t="s">
        <v>129</v>
      </c>
      <c r="C225" s="50" t="s">
        <v>433</v>
      </c>
      <c r="D225" s="50">
        <v>6</v>
      </c>
      <c r="E225" s="136"/>
      <c r="F225" s="52"/>
      <c r="G225" s="66">
        <v>270</v>
      </c>
      <c r="H225" s="88">
        <f t="shared" si="15"/>
        <v>0</v>
      </c>
      <c r="I225" s="66">
        <f t="shared" si="16"/>
        <v>270</v>
      </c>
      <c r="J225" s="123">
        <v>252</v>
      </c>
      <c r="K225" s="88">
        <f t="shared" si="17"/>
        <v>0</v>
      </c>
      <c r="L225" s="124">
        <v>252</v>
      </c>
      <c r="M225" s="66">
        <v>63</v>
      </c>
      <c r="N225" s="88">
        <f t="shared" si="18"/>
        <v>0</v>
      </c>
      <c r="O225" s="66">
        <v>63</v>
      </c>
      <c r="P225" s="153">
        <v>0.04</v>
      </c>
      <c r="Q225" s="141">
        <v>14</v>
      </c>
      <c r="R225" s="141"/>
      <c r="S225" s="116">
        <v>0</v>
      </c>
      <c r="T225" s="66">
        <v>0</v>
      </c>
      <c r="U225" s="66">
        <v>0</v>
      </c>
      <c r="V225" s="66">
        <v>0</v>
      </c>
      <c r="W225" s="66">
        <v>0</v>
      </c>
      <c r="X225" s="66">
        <v>0</v>
      </c>
      <c r="Y225" s="66">
        <v>0</v>
      </c>
      <c r="Z225" s="116">
        <v>165</v>
      </c>
      <c r="AA225" s="66">
        <v>552</v>
      </c>
      <c r="AB225" s="66">
        <v>4</v>
      </c>
      <c r="AC225" s="66">
        <v>24</v>
      </c>
      <c r="AD225" s="66">
        <v>35</v>
      </c>
      <c r="AE225" s="66">
        <v>25</v>
      </c>
      <c r="AF225" s="66">
        <v>162</v>
      </c>
      <c r="AG225" s="66">
        <v>1</v>
      </c>
      <c r="AH225" s="66">
        <v>13</v>
      </c>
      <c r="AI225" s="116">
        <v>179</v>
      </c>
      <c r="AJ225" s="66">
        <v>0</v>
      </c>
      <c r="AK225" s="118">
        <v>0</v>
      </c>
      <c r="AL225" s="66">
        <v>2</v>
      </c>
      <c r="AM225" s="119">
        <v>1</v>
      </c>
      <c r="AN225" s="120">
        <f t="shared" si="19"/>
        <v>99.4</v>
      </c>
    </row>
    <row r="226" spans="1:40" x14ac:dyDescent="0.2">
      <c r="A226" s="154" t="s">
        <v>221</v>
      </c>
      <c r="B226" s="50" t="s">
        <v>132</v>
      </c>
      <c r="C226" s="50" t="s">
        <v>442</v>
      </c>
      <c r="D226" s="50">
        <v>10</v>
      </c>
      <c r="E226" s="136" t="s">
        <v>454</v>
      </c>
      <c r="F226" s="52"/>
      <c r="G226" s="66">
        <v>271</v>
      </c>
      <c r="H226" s="88">
        <f t="shared" si="15"/>
        <v>0</v>
      </c>
      <c r="I226" s="66">
        <f t="shared" si="16"/>
        <v>271</v>
      </c>
      <c r="J226" s="123">
        <v>300</v>
      </c>
      <c r="K226" s="88">
        <f t="shared" si="17"/>
        <v>0</v>
      </c>
      <c r="L226" s="124">
        <v>300</v>
      </c>
      <c r="M226" s="66">
        <v>300</v>
      </c>
      <c r="N226" s="88">
        <f t="shared" si="18"/>
        <v>0</v>
      </c>
      <c r="O226" s="66">
        <v>300</v>
      </c>
      <c r="P226" s="153">
        <v>0.01</v>
      </c>
      <c r="Q226" s="141">
        <v>12</v>
      </c>
      <c r="R226" s="141"/>
      <c r="S226" s="116">
        <v>0</v>
      </c>
      <c r="T226" s="66">
        <v>0</v>
      </c>
      <c r="U226" s="66">
        <v>0</v>
      </c>
      <c r="V226" s="66">
        <v>0</v>
      </c>
      <c r="W226" s="66">
        <v>0</v>
      </c>
      <c r="X226" s="66">
        <v>0</v>
      </c>
      <c r="Y226" s="66">
        <v>0</v>
      </c>
      <c r="Z226" s="116">
        <v>0</v>
      </c>
      <c r="AA226" s="66">
        <v>0</v>
      </c>
      <c r="AB226" s="66">
        <v>0</v>
      </c>
      <c r="AC226" s="66">
        <v>0</v>
      </c>
      <c r="AD226" s="66">
        <v>72</v>
      </c>
      <c r="AE226" s="66">
        <v>40</v>
      </c>
      <c r="AF226" s="66">
        <v>440</v>
      </c>
      <c r="AG226" s="66">
        <v>3</v>
      </c>
      <c r="AH226" s="66">
        <v>23</v>
      </c>
      <c r="AI226" s="116">
        <v>0</v>
      </c>
      <c r="AJ226" s="66">
        <v>0</v>
      </c>
      <c r="AK226" s="118">
        <v>0</v>
      </c>
      <c r="AL226" s="66">
        <v>0</v>
      </c>
      <c r="AM226" s="119">
        <v>0</v>
      </c>
      <c r="AN226" s="120">
        <f t="shared" si="19"/>
        <v>62</v>
      </c>
    </row>
    <row r="227" spans="1:40" x14ac:dyDescent="0.2">
      <c r="A227" s="154" t="s">
        <v>306</v>
      </c>
      <c r="B227" s="50" t="s">
        <v>132</v>
      </c>
      <c r="C227" s="50" t="s">
        <v>437</v>
      </c>
      <c r="D227" s="50">
        <v>9</v>
      </c>
      <c r="E227" s="136" t="s">
        <v>454</v>
      </c>
      <c r="F227" s="52"/>
      <c r="G227" s="66">
        <v>272</v>
      </c>
      <c r="H227" s="88">
        <f t="shared" si="15"/>
        <v>0</v>
      </c>
      <c r="I227" s="66">
        <f t="shared" si="16"/>
        <v>272</v>
      </c>
      <c r="J227" s="123">
        <v>300</v>
      </c>
      <c r="K227" s="88">
        <f t="shared" si="17"/>
        <v>0</v>
      </c>
      <c r="L227" s="124">
        <v>300</v>
      </c>
      <c r="M227" s="66">
        <v>300</v>
      </c>
      <c r="N227" s="88">
        <f t="shared" si="18"/>
        <v>0</v>
      </c>
      <c r="O227" s="66">
        <v>300</v>
      </c>
      <c r="P227" s="153">
        <v>0.01</v>
      </c>
      <c r="Q227" s="141">
        <v>16</v>
      </c>
      <c r="R227" s="141"/>
      <c r="S227" s="116">
        <v>0</v>
      </c>
      <c r="T227" s="66">
        <v>0</v>
      </c>
      <c r="U227" s="66">
        <v>0</v>
      </c>
      <c r="V227" s="66">
        <v>0</v>
      </c>
      <c r="W227" s="66">
        <v>0</v>
      </c>
      <c r="X227" s="66">
        <v>0</v>
      </c>
      <c r="Y227" s="66">
        <v>0</v>
      </c>
      <c r="Z227" s="116">
        <v>0</v>
      </c>
      <c r="AA227" s="66">
        <v>0</v>
      </c>
      <c r="AB227" s="66">
        <v>0</v>
      </c>
      <c r="AC227" s="66">
        <v>0</v>
      </c>
      <c r="AD227" s="66">
        <v>89</v>
      </c>
      <c r="AE227" s="66">
        <v>52</v>
      </c>
      <c r="AF227" s="66">
        <v>548</v>
      </c>
      <c r="AG227" s="66">
        <v>3</v>
      </c>
      <c r="AH227" s="66">
        <v>25</v>
      </c>
      <c r="AI227" s="116">
        <v>0</v>
      </c>
      <c r="AJ227" s="66">
        <v>0</v>
      </c>
      <c r="AK227" s="118">
        <v>0</v>
      </c>
      <c r="AL227" s="66">
        <v>1</v>
      </c>
      <c r="AM227" s="119">
        <v>0</v>
      </c>
      <c r="AN227" s="120">
        <f t="shared" si="19"/>
        <v>72.8</v>
      </c>
    </row>
    <row r="228" spans="1:40" x14ac:dyDescent="0.2">
      <c r="A228" s="154" t="s">
        <v>504</v>
      </c>
      <c r="B228" s="50" t="s">
        <v>129</v>
      </c>
      <c r="C228" s="50" t="s">
        <v>442</v>
      </c>
      <c r="D228" s="50">
        <v>10</v>
      </c>
      <c r="E228" s="136"/>
      <c r="F228" s="52"/>
      <c r="G228" s="66">
        <v>273</v>
      </c>
      <c r="H228" s="88">
        <f t="shared" si="15"/>
        <v>0</v>
      </c>
      <c r="I228" s="66">
        <f t="shared" si="16"/>
        <v>273</v>
      </c>
      <c r="J228" s="123">
        <v>300</v>
      </c>
      <c r="K228" s="88">
        <f t="shared" si="17"/>
        <v>0</v>
      </c>
      <c r="L228" s="124">
        <v>300</v>
      </c>
      <c r="M228" s="66">
        <v>300</v>
      </c>
      <c r="N228" s="88">
        <f t="shared" si="18"/>
        <v>0</v>
      </c>
      <c r="O228" s="66">
        <v>300</v>
      </c>
      <c r="P228" s="153">
        <v>0.03</v>
      </c>
      <c r="Q228" s="141">
        <v>16</v>
      </c>
      <c r="R228" s="141"/>
      <c r="S228" s="116">
        <v>0</v>
      </c>
      <c r="T228" s="66">
        <v>0</v>
      </c>
      <c r="U228" s="66">
        <v>0</v>
      </c>
      <c r="V228" s="66">
        <v>0</v>
      </c>
      <c r="W228" s="66">
        <v>0</v>
      </c>
      <c r="X228" s="66">
        <v>0</v>
      </c>
      <c r="Y228" s="66">
        <v>0</v>
      </c>
      <c r="Z228" s="116">
        <v>153</v>
      </c>
      <c r="AA228" s="66">
        <v>591</v>
      </c>
      <c r="AB228" s="66">
        <v>4</v>
      </c>
      <c r="AC228" s="66">
        <v>38</v>
      </c>
      <c r="AD228" s="66">
        <v>60</v>
      </c>
      <c r="AE228" s="66">
        <v>46</v>
      </c>
      <c r="AF228" s="66">
        <v>250</v>
      </c>
      <c r="AG228" s="66">
        <v>2</v>
      </c>
      <c r="AH228" s="66">
        <v>16</v>
      </c>
      <c r="AI228" s="116">
        <v>0</v>
      </c>
      <c r="AJ228" s="66">
        <v>0</v>
      </c>
      <c r="AK228" s="118">
        <v>0</v>
      </c>
      <c r="AL228" s="66">
        <v>0</v>
      </c>
      <c r="AM228" s="119">
        <v>0</v>
      </c>
      <c r="AN228" s="120">
        <f t="shared" si="19"/>
        <v>120.1</v>
      </c>
    </row>
    <row r="229" spans="1:40" x14ac:dyDescent="0.2">
      <c r="A229" s="154" t="s">
        <v>338</v>
      </c>
      <c r="B229" s="50" t="s">
        <v>160</v>
      </c>
      <c r="C229" s="50" t="s">
        <v>449</v>
      </c>
      <c r="D229" s="50">
        <v>10</v>
      </c>
      <c r="E229" s="136"/>
      <c r="F229" s="52"/>
      <c r="G229" s="66">
        <v>276</v>
      </c>
      <c r="H229" s="88">
        <f t="shared" si="15"/>
        <v>0</v>
      </c>
      <c r="I229" s="66">
        <f t="shared" si="16"/>
        <v>276</v>
      </c>
      <c r="J229" s="123">
        <v>300</v>
      </c>
      <c r="K229" s="88">
        <f t="shared" si="17"/>
        <v>0</v>
      </c>
      <c r="L229" s="124">
        <v>300</v>
      </c>
      <c r="M229" s="66">
        <v>300</v>
      </c>
      <c r="N229" s="88">
        <f t="shared" si="18"/>
        <v>0</v>
      </c>
      <c r="O229" s="66">
        <v>300</v>
      </c>
      <c r="P229" s="153">
        <v>0.01</v>
      </c>
      <c r="Q229" s="141">
        <v>7</v>
      </c>
      <c r="R229" s="141"/>
      <c r="S229" s="116">
        <v>0</v>
      </c>
      <c r="T229" s="66">
        <v>0</v>
      </c>
      <c r="U229" s="66">
        <v>0</v>
      </c>
      <c r="V229" s="66">
        <v>0</v>
      </c>
      <c r="W229" s="66">
        <v>0</v>
      </c>
      <c r="X229" s="66">
        <v>0</v>
      </c>
      <c r="Y229" s="66">
        <v>0</v>
      </c>
      <c r="Z229" s="116">
        <v>0</v>
      </c>
      <c r="AA229" s="66">
        <v>0</v>
      </c>
      <c r="AB229" s="66">
        <v>0</v>
      </c>
      <c r="AC229" s="66">
        <v>0</v>
      </c>
      <c r="AD229" s="66">
        <v>26</v>
      </c>
      <c r="AE229" s="66">
        <v>13</v>
      </c>
      <c r="AF229" s="66">
        <v>158</v>
      </c>
      <c r="AG229" s="66">
        <v>1</v>
      </c>
      <c r="AH229" s="66">
        <v>8</v>
      </c>
      <c r="AI229" s="116">
        <v>0</v>
      </c>
      <c r="AJ229" s="66">
        <v>0</v>
      </c>
      <c r="AK229" s="118">
        <v>1</v>
      </c>
      <c r="AL229" s="66">
        <v>0</v>
      </c>
      <c r="AM229" s="119">
        <v>0</v>
      </c>
      <c r="AN229" s="120">
        <f t="shared" si="19"/>
        <v>23.8</v>
      </c>
    </row>
    <row r="230" spans="1:40" x14ac:dyDescent="0.2">
      <c r="A230" s="154" t="s">
        <v>195</v>
      </c>
      <c r="B230" s="50" t="s">
        <v>129</v>
      </c>
      <c r="C230" s="50" t="s">
        <v>443</v>
      </c>
      <c r="D230" s="50">
        <v>9</v>
      </c>
      <c r="E230" s="136" t="s">
        <v>454</v>
      </c>
      <c r="F230" s="52"/>
      <c r="G230" s="66">
        <v>277</v>
      </c>
      <c r="H230" s="88">
        <f t="shared" si="15"/>
        <v>0</v>
      </c>
      <c r="I230" s="66">
        <f t="shared" si="16"/>
        <v>277</v>
      </c>
      <c r="J230" s="123">
        <v>300</v>
      </c>
      <c r="K230" s="88">
        <f t="shared" si="17"/>
        <v>0</v>
      </c>
      <c r="L230" s="124">
        <v>300</v>
      </c>
      <c r="M230" s="66">
        <v>300</v>
      </c>
      <c r="N230" s="88">
        <f t="shared" si="18"/>
        <v>0</v>
      </c>
      <c r="O230" s="66">
        <v>300</v>
      </c>
      <c r="P230" s="153">
        <v>0.04</v>
      </c>
      <c r="Q230" s="141">
        <v>10</v>
      </c>
      <c r="R230" s="141"/>
      <c r="S230" s="116">
        <v>0</v>
      </c>
      <c r="T230" s="66">
        <v>0</v>
      </c>
      <c r="U230" s="66">
        <v>0</v>
      </c>
      <c r="V230" s="66">
        <v>0</v>
      </c>
      <c r="W230" s="66">
        <v>0</v>
      </c>
      <c r="X230" s="66">
        <v>0</v>
      </c>
      <c r="Y230" s="66">
        <v>0</v>
      </c>
      <c r="Z230" s="116">
        <v>156</v>
      </c>
      <c r="AA230" s="66">
        <v>529</v>
      </c>
      <c r="AB230" s="66">
        <v>2</v>
      </c>
      <c r="AC230" s="66">
        <v>20</v>
      </c>
      <c r="AD230" s="66">
        <v>19</v>
      </c>
      <c r="AE230" s="66">
        <v>11</v>
      </c>
      <c r="AF230" s="66">
        <v>70</v>
      </c>
      <c r="AG230" s="66">
        <v>0</v>
      </c>
      <c r="AH230" s="66">
        <v>3</v>
      </c>
      <c r="AI230" s="116">
        <v>0</v>
      </c>
      <c r="AJ230" s="66">
        <v>0</v>
      </c>
      <c r="AK230" s="118">
        <v>0</v>
      </c>
      <c r="AL230" s="66">
        <v>3</v>
      </c>
      <c r="AM230" s="119">
        <v>2</v>
      </c>
      <c r="AN230" s="120">
        <f t="shared" si="19"/>
        <v>67.900000000000006</v>
      </c>
    </row>
    <row r="231" spans="1:40" x14ac:dyDescent="0.2">
      <c r="A231" s="154" t="s">
        <v>310</v>
      </c>
      <c r="B231" s="50" t="s">
        <v>160</v>
      </c>
      <c r="C231" s="50" t="s">
        <v>445</v>
      </c>
      <c r="D231" s="50">
        <v>7</v>
      </c>
      <c r="E231" s="136"/>
      <c r="F231" s="52"/>
      <c r="G231" s="66">
        <v>278</v>
      </c>
      <c r="H231" s="88">
        <f t="shared" si="15"/>
        <v>0</v>
      </c>
      <c r="I231" s="66">
        <f t="shared" si="16"/>
        <v>278</v>
      </c>
      <c r="J231" s="123">
        <v>300</v>
      </c>
      <c r="K231" s="88">
        <f t="shared" si="17"/>
        <v>0</v>
      </c>
      <c r="L231" s="124">
        <v>300</v>
      </c>
      <c r="M231" s="66">
        <v>234</v>
      </c>
      <c r="N231" s="88">
        <f t="shared" si="18"/>
        <v>0</v>
      </c>
      <c r="O231" s="66">
        <v>234</v>
      </c>
      <c r="P231" s="153">
        <v>0.06</v>
      </c>
      <c r="Q231" s="141">
        <v>16</v>
      </c>
      <c r="R231" s="141"/>
      <c r="S231" s="116">
        <v>0</v>
      </c>
      <c r="T231" s="66">
        <v>0</v>
      </c>
      <c r="U231" s="66">
        <v>0</v>
      </c>
      <c r="V231" s="66">
        <v>0</v>
      </c>
      <c r="W231" s="66">
        <v>0</v>
      </c>
      <c r="X231" s="66">
        <v>0</v>
      </c>
      <c r="Y231" s="66">
        <v>0</v>
      </c>
      <c r="Z231" s="116">
        <v>0</v>
      </c>
      <c r="AA231" s="66">
        <v>0</v>
      </c>
      <c r="AB231" s="66">
        <v>0</v>
      </c>
      <c r="AC231" s="66">
        <v>0</v>
      </c>
      <c r="AD231" s="66">
        <v>63</v>
      </c>
      <c r="AE231" s="66">
        <v>43</v>
      </c>
      <c r="AF231" s="66">
        <v>372</v>
      </c>
      <c r="AG231" s="66">
        <v>3</v>
      </c>
      <c r="AH231" s="66">
        <v>20</v>
      </c>
      <c r="AI231" s="116">
        <v>0</v>
      </c>
      <c r="AJ231" s="66">
        <v>0</v>
      </c>
      <c r="AK231" s="118">
        <v>0</v>
      </c>
      <c r="AL231" s="66">
        <v>0</v>
      </c>
      <c r="AM231" s="119">
        <v>0</v>
      </c>
      <c r="AN231" s="120">
        <f t="shared" si="19"/>
        <v>55.2</v>
      </c>
    </row>
    <row r="232" spans="1:40" x14ac:dyDescent="0.2">
      <c r="A232" s="154" t="s">
        <v>322</v>
      </c>
      <c r="B232" s="50" t="s">
        <v>132</v>
      </c>
      <c r="C232" s="50" t="s">
        <v>446</v>
      </c>
      <c r="D232" s="50">
        <v>10</v>
      </c>
      <c r="E232" s="136"/>
      <c r="F232" s="52"/>
      <c r="G232" s="66">
        <v>279</v>
      </c>
      <c r="H232" s="88">
        <f t="shared" si="15"/>
        <v>0</v>
      </c>
      <c r="I232" s="66">
        <f t="shared" si="16"/>
        <v>279</v>
      </c>
      <c r="J232" s="123">
        <v>300</v>
      </c>
      <c r="K232" s="88">
        <f t="shared" si="17"/>
        <v>0</v>
      </c>
      <c r="L232" s="124">
        <v>300</v>
      </c>
      <c r="M232" s="66">
        <v>164</v>
      </c>
      <c r="N232" s="88">
        <f t="shared" si="18"/>
        <v>0</v>
      </c>
      <c r="O232" s="66">
        <v>164</v>
      </c>
      <c r="P232" s="153">
        <v>0.01</v>
      </c>
      <c r="Q232" s="141">
        <v>16</v>
      </c>
      <c r="R232" s="141"/>
      <c r="S232" s="116">
        <v>0</v>
      </c>
      <c r="T232" s="66">
        <v>0</v>
      </c>
      <c r="U232" s="66">
        <v>0</v>
      </c>
      <c r="V232" s="66">
        <v>0</v>
      </c>
      <c r="W232" s="66">
        <v>0</v>
      </c>
      <c r="X232" s="66">
        <v>0</v>
      </c>
      <c r="Y232" s="66">
        <v>0</v>
      </c>
      <c r="Z232" s="116">
        <v>0</v>
      </c>
      <c r="AA232" s="66">
        <v>0</v>
      </c>
      <c r="AB232" s="66">
        <v>0</v>
      </c>
      <c r="AC232" s="66">
        <v>0</v>
      </c>
      <c r="AD232" s="66">
        <v>91</v>
      </c>
      <c r="AE232" s="66">
        <v>59</v>
      </c>
      <c r="AF232" s="66">
        <v>614</v>
      </c>
      <c r="AG232" s="66">
        <v>1</v>
      </c>
      <c r="AH232" s="66">
        <v>33</v>
      </c>
      <c r="AI232" s="116">
        <v>0</v>
      </c>
      <c r="AJ232" s="66">
        <v>0</v>
      </c>
      <c r="AK232" s="118">
        <v>0</v>
      </c>
      <c r="AL232" s="66">
        <v>0</v>
      </c>
      <c r="AM232" s="119">
        <v>0</v>
      </c>
      <c r="AN232" s="120">
        <f t="shared" si="19"/>
        <v>67.400000000000006</v>
      </c>
    </row>
    <row r="233" spans="1:40" x14ac:dyDescent="0.2">
      <c r="A233" s="154" t="s">
        <v>509</v>
      </c>
      <c r="B233" s="50" t="s">
        <v>158</v>
      </c>
      <c r="C233" s="50" t="s">
        <v>11</v>
      </c>
      <c r="D233" s="50">
        <v>11</v>
      </c>
      <c r="E233" s="136"/>
      <c r="F233" s="52"/>
      <c r="G233" s="66">
        <v>280</v>
      </c>
      <c r="H233" s="88">
        <f t="shared" si="15"/>
        <v>0</v>
      </c>
      <c r="I233" s="66">
        <f t="shared" si="16"/>
        <v>280</v>
      </c>
      <c r="J233" s="123">
        <v>300</v>
      </c>
      <c r="K233" s="88">
        <f t="shared" si="17"/>
        <v>0</v>
      </c>
      <c r="L233" s="124">
        <v>300</v>
      </c>
      <c r="M233" s="66">
        <v>300</v>
      </c>
      <c r="N233" s="88">
        <f t="shared" si="18"/>
        <v>0</v>
      </c>
      <c r="O233" s="66">
        <v>300</v>
      </c>
      <c r="P233" s="153">
        <v>0.01</v>
      </c>
      <c r="Q233" s="141">
        <v>7</v>
      </c>
      <c r="R233" s="141"/>
      <c r="S233" s="116">
        <v>123</v>
      </c>
      <c r="T233" s="66">
        <v>101</v>
      </c>
      <c r="U233" s="66">
        <v>1430</v>
      </c>
      <c r="V233" s="66">
        <v>4</v>
      </c>
      <c r="W233" s="66">
        <v>6</v>
      </c>
      <c r="X233" s="66">
        <v>19</v>
      </c>
      <c r="Y233" s="66">
        <v>66</v>
      </c>
      <c r="Z233" s="116">
        <v>26</v>
      </c>
      <c r="AA233" s="66">
        <v>136</v>
      </c>
      <c r="AB233" s="66">
        <v>3</v>
      </c>
      <c r="AC233" s="66">
        <v>9</v>
      </c>
      <c r="AD233" s="66">
        <v>0</v>
      </c>
      <c r="AE233" s="66">
        <v>0</v>
      </c>
      <c r="AF233" s="66">
        <v>0</v>
      </c>
      <c r="AG233" s="66">
        <v>0</v>
      </c>
      <c r="AH233" s="66">
        <v>0</v>
      </c>
      <c r="AI233" s="116">
        <v>0</v>
      </c>
      <c r="AJ233" s="66">
        <v>0</v>
      </c>
      <c r="AK233" s="118">
        <v>0</v>
      </c>
      <c r="AL233" s="66">
        <v>3</v>
      </c>
      <c r="AM233" s="119">
        <v>2</v>
      </c>
      <c r="AN233" s="120">
        <f t="shared" si="19"/>
        <v>94.8</v>
      </c>
    </row>
    <row r="234" spans="1:40" x14ac:dyDescent="0.2">
      <c r="A234" s="154" t="s">
        <v>176</v>
      </c>
      <c r="B234" s="50" t="s">
        <v>132</v>
      </c>
      <c r="C234" s="50" t="s">
        <v>441</v>
      </c>
      <c r="D234" s="50">
        <v>7</v>
      </c>
      <c r="E234" s="136"/>
      <c r="F234" s="52"/>
      <c r="G234" s="66">
        <v>281</v>
      </c>
      <c r="H234" s="88">
        <f t="shared" si="15"/>
        <v>0</v>
      </c>
      <c r="I234" s="66">
        <f t="shared" si="16"/>
        <v>281</v>
      </c>
      <c r="J234" s="123">
        <v>169</v>
      </c>
      <c r="K234" s="88">
        <f t="shared" si="17"/>
        <v>0</v>
      </c>
      <c r="L234" s="124">
        <v>169</v>
      </c>
      <c r="M234" s="66">
        <v>60</v>
      </c>
      <c r="N234" s="88">
        <f t="shared" si="18"/>
        <v>0</v>
      </c>
      <c r="O234" s="66">
        <v>60</v>
      </c>
      <c r="P234" s="153">
        <v>0.25</v>
      </c>
      <c r="Q234" s="141">
        <v>15</v>
      </c>
      <c r="R234" s="141"/>
      <c r="S234" s="116">
        <v>0</v>
      </c>
      <c r="T234" s="66">
        <v>0</v>
      </c>
      <c r="U234" s="66">
        <v>0</v>
      </c>
      <c r="V234" s="66">
        <v>0</v>
      </c>
      <c r="W234" s="66">
        <v>0</v>
      </c>
      <c r="X234" s="66">
        <v>0</v>
      </c>
      <c r="Y234" s="66">
        <v>0</v>
      </c>
      <c r="Z234" s="116">
        <v>6</v>
      </c>
      <c r="AA234" s="66">
        <v>22</v>
      </c>
      <c r="AB234" s="66">
        <v>0</v>
      </c>
      <c r="AC234" s="66">
        <v>0</v>
      </c>
      <c r="AD234" s="66">
        <v>84</v>
      </c>
      <c r="AE234" s="66">
        <v>50</v>
      </c>
      <c r="AF234" s="66">
        <v>603</v>
      </c>
      <c r="AG234" s="66">
        <v>3</v>
      </c>
      <c r="AH234" s="66">
        <v>30</v>
      </c>
      <c r="AI234" s="116">
        <v>151</v>
      </c>
      <c r="AJ234" s="66">
        <v>0</v>
      </c>
      <c r="AK234" s="118">
        <v>1</v>
      </c>
      <c r="AL234" s="66">
        <v>0</v>
      </c>
      <c r="AM234" s="119">
        <v>0</v>
      </c>
      <c r="AN234" s="120">
        <f t="shared" si="19"/>
        <v>82.5</v>
      </c>
    </row>
    <row r="235" spans="1:40" x14ac:dyDescent="0.2">
      <c r="A235" s="154" t="s">
        <v>510</v>
      </c>
      <c r="B235" s="50" t="s">
        <v>160</v>
      </c>
      <c r="C235" s="50" t="s">
        <v>15</v>
      </c>
      <c r="D235" s="50">
        <v>7</v>
      </c>
      <c r="E235" s="136"/>
      <c r="F235" s="52"/>
      <c r="G235" s="66">
        <v>282</v>
      </c>
      <c r="H235" s="88">
        <f t="shared" si="15"/>
        <v>0</v>
      </c>
      <c r="I235" s="66">
        <f t="shared" si="16"/>
        <v>282</v>
      </c>
      <c r="J235" s="123">
        <v>300</v>
      </c>
      <c r="K235" s="88">
        <f t="shared" si="17"/>
        <v>0</v>
      </c>
      <c r="L235" s="124">
        <v>300</v>
      </c>
      <c r="M235" s="66">
        <v>300</v>
      </c>
      <c r="N235" s="88">
        <f t="shared" si="18"/>
        <v>0</v>
      </c>
      <c r="O235" s="66">
        <v>300</v>
      </c>
      <c r="P235" s="153">
        <v>0.01</v>
      </c>
      <c r="Q235" s="141">
        <v>16</v>
      </c>
      <c r="R235" s="141"/>
      <c r="S235" s="116">
        <v>0</v>
      </c>
      <c r="T235" s="66">
        <v>0</v>
      </c>
      <c r="U235" s="66">
        <v>0</v>
      </c>
      <c r="V235" s="66">
        <v>0</v>
      </c>
      <c r="W235" s="66">
        <v>0</v>
      </c>
      <c r="X235" s="66">
        <v>0</v>
      </c>
      <c r="Y235" s="66">
        <v>0</v>
      </c>
      <c r="Z235" s="116">
        <v>0</v>
      </c>
      <c r="AA235" s="66">
        <v>0</v>
      </c>
      <c r="AB235" s="66">
        <v>0</v>
      </c>
      <c r="AC235" s="66">
        <v>0</v>
      </c>
      <c r="AD235" s="66">
        <v>48</v>
      </c>
      <c r="AE235" s="66">
        <v>24</v>
      </c>
      <c r="AF235" s="66">
        <v>318</v>
      </c>
      <c r="AG235" s="66">
        <v>5</v>
      </c>
      <c r="AH235" s="66">
        <v>18</v>
      </c>
      <c r="AI235" s="116">
        <v>0</v>
      </c>
      <c r="AJ235" s="66">
        <v>0</v>
      </c>
      <c r="AK235" s="118">
        <v>1</v>
      </c>
      <c r="AL235" s="66">
        <v>0</v>
      </c>
      <c r="AM235" s="119">
        <v>0</v>
      </c>
      <c r="AN235" s="120">
        <f t="shared" si="19"/>
        <v>63.8</v>
      </c>
    </row>
    <row r="236" spans="1:40" x14ac:dyDescent="0.2">
      <c r="A236" s="154" t="s">
        <v>252</v>
      </c>
      <c r="B236" s="50" t="s">
        <v>129</v>
      </c>
      <c r="C236" s="50" t="s">
        <v>14</v>
      </c>
      <c r="D236" s="50">
        <v>6</v>
      </c>
      <c r="E236" s="136"/>
      <c r="F236" s="52"/>
      <c r="G236" s="66">
        <v>283</v>
      </c>
      <c r="H236" s="88">
        <f t="shared" si="15"/>
        <v>0</v>
      </c>
      <c r="I236" s="66">
        <f t="shared" si="16"/>
        <v>283</v>
      </c>
      <c r="J236" s="123">
        <v>300</v>
      </c>
      <c r="K236" s="88">
        <f t="shared" si="17"/>
        <v>0</v>
      </c>
      <c r="L236" s="124">
        <v>300</v>
      </c>
      <c r="M236" s="66">
        <v>300</v>
      </c>
      <c r="N236" s="88">
        <f t="shared" si="18"/>
        <v>0</v>
      </c>
      <c r="O236" s="66">
        <v>300</v>
      </c>
      <c r="P236" s="153">
        <v>0.01</v>
      </c>
      <c r="Q236" s="141">
        <v>5</v>
      </c>
      <c r="R236" s="141"/>
      <c r="S236" s="116">
        <v>0</v>
      </c>
      <c r="T236" s="66">
        <v>0</v>
      </c>
      <c r="U236" s="66">
        <v>0</v>
      </c>
      <c r="V236" s="66">
        <v>0</v>
      </c>
      <c r="W236" s="66">
        <v>0</v>
      </c>
      <c r="X236" s="66">
        <v>0</v>
      </c>
      <c r="Y236" s="66">
        <v>0</v>
      </c>
      <c r="Z236" s="116">
        <v>39</v>
      </c>
      <c r="AA236" s="66">
        <v>138</v>
      </c>
      <c r="AB236" s="66">
        <v>2</v>
      </c>
      <c r="AC236" s="66">
        <v>11</v>
      </c>
      <c r="AD236" s="66">
        <v>4</v>
      </c>
      <c r="AE236" s="66">
        <v>2</v>
      </c>
      <c r="AF236" s="66">
        <v>23</v>
      </c>
      <c r="AG236" s="66">
        <v>0</v>
      </c>
      <c r="AH236" s="66">
        <v>2</v>
      </c>
      <c r="AI236" s="116">
        <v>0</v>
      </c>
      <c r="AJ236" s="66">
        <v>0</v>
      </c>
      <c r="AK236" s="118">
        <v>0</v>
      </c>
      <c r="AL236" s="66">
        <v>1</v>
      </c>
      <c r="AM236" s="119">
        <v>1</v>
      </c>
      <c r="AN236" s="120">
        <f t="shared" si="19"/>
        <v>26.1</v>
      </c>
    </row>
    <row r="237" spans="1:40" x14ac:dyDescent="0.2">
      <c r="A237" s="154" t="s">
        <v>231</v>
      </c>
      <c r="B237" s="50" t="s">
        <v>132</v>
      </c>
      <c r="C237" s="50" t="s">
        <v>442</v>
      </c>
      <c r="D237" s="50">
        <v>10</v>
      </c>
      <c r="E237" s="136"/>
      <c r="F237" s="52"/>
      <c r="G237" s="66">
        <v>284</v>
      </c>
      <c r="H237" s="88">
        <f t="shared" si="15"/>
        <v>0</v>
      </c>
      <c r="I237" s="66">
        <f t="shared" si="16"/>
        <v>284</v>
      </c>
      <c r="J237" s="123">
        <v>300</v>
      </c>
      <c r="K237" s="88">
        <f t="shared" si="17"/>
        <v>0</v>
      </c>
      <c r="L237" s="124">
        <v>300</v>
      </c>
      <c r="M237" s="66">
        <v>300</v>
      </c>
      <c r="N237" s="88">
        <f t="shared" si="18"/>
        <v>0</v>
      </c>
      <c r="O237" s="66">
        <v>300</v>
      </c>
      <c r="P237" s="153">
        <v>0.09</v>
      </c>
      <c r="Q237" s="141">
        <v>10</v>
      </c>
      <c r="R237" s="141"/>
      <c r="S237" s="116">
        <v>0</v>
      </c>
      <c r="T237" s="66">
        <v>0</v>
      </c>
      <c r="U237" s="66">
        <v>0</v>
      </c>
      <c r="V237" s="66">
        <v>0</v>
      </c>
      <c r="W237" s="66">
        <v>0</v>
      </c>
      <c r="X237" s="66">
        <v>0</v>
      </c>
      <c r="Y237" s="66">
        <v>0</v>
      </c>
      <c r="Z237" s="116">
        <v>1</v>
      </c>
      <c r="AA237" s="66">
        <v>10</v>
      </c>
      <c r="AB237" s="66">
        <v>0</v>
      </c>
      <c r="AC237" s="66">
        <v>1</v>
      </c>
      <c r="AD237" s="66">
        <v>55</v>
      </c>
      <c r="AE237" s="66">
        <v>21</v>
      </c>
      <c r="AF237" s="66">
        <v>299</v>
      </c>
      <c r="AG237" s="66">
        <v>3</v>
      </c>
      <c r="AH237" s="66">
        <v>15</v>
      </c>
      <c r="AI237" s="116">
        <v>0</v>
      </c>
      <c r="AJ237" s="66">
        <v>0</v>
      </c>
      <c r="AK237" s="118">
        <v>0</v>
      </c>
      <c r="AL237" s="66">
        <v>0</v>
      </c>
      <c r="AM237" s="119">
        <v>0</v>
      </c>
      <c r="AN237" s="120">
        <f t="shared" si="19"/>
        <v>48.9</v>
      </c>
    </row>
    <row r="238" spans="1:40" x14ac:dyDescent="0.2">
      <c r="A238" s="154" t="s">
        <v>511</v>
      </c>
      <c r="B238" s="50" t="s">
        <v>132</v>
      </c>
      <c r="C238" s="50" t="s">
        <v>446</v>
      </c>
      <c r="D238" s="50">
        <v>10</v>
      </c>
      <c r="E238" s="136" t="s">
        <v>439</v>
      </c>
      <c r="F238" s="52"/>
      <c r="G238" s="66">
        <v>285</v>
      </c>
      <c r="H238" s="88">
        <f t="shared" si="15"/>
        <v>0</v>
      </c>
      <c r="I238" s="66">
        <f t="shared" si="16"/>
        <v>285</v>
      </c>
      <c r="J238" s="123">
        <v>300</v>
      </c>
      <c r="K238" s="88">
        <f t="shared" si="17"/>
        <v>0</v>
      </c>
      <c r="L238" s="124">
        <v>300</v>
      </c>
      <c r="M238" s="66">
        <v>300</v>
      </c>
      <c r="N238" s="88">
        <f t="shared" si="18"/>
        <v>0</v>
      </c>
      <c r="O238" s="66">
        <v>300</v>
      </c>
      <c r="P238" s="153">
        <v>0</v>
      </c>
      <c r="Q238" s="141">
        <v>8</v>
      </c>
      <c r="R238" s="141"/>
      <c r="S238" s="116">
        <v>0</v>
      </c>
      <c r="T238" s="66">
        <v>0</v>
      </c>
      <c r="U238" s="66">
        <v>0</v>
      </c>
      <c r="V238" s="66">
        <v>0</v>
      </c>
      <c r="W238" s="66">
        <v>0</v>
      </c>
      <c r="X238" s="66">
        <v>0</v>
      </c>
      <c r="Y238" s="66">
        <v>0</v>
      </c>
      <c r="Z238" s="116">
        <v>2</v>
      </c>
      <c r="AA238" s="66">
        <v>3</v>
      </c>
      <c r="AB238" s="66">
        <v>0</v>
      </c>
      <c r="AC238" s="66">
        <v>1</v>
      </c>
      <c r="AD238" s="66">
        <v>37</v>
      </c>
      <c r="AE238" s="66">
        <v>18</v>
      </c>
      <c r="AF238" s="66">
        <v>240</v>
      </c>
      <c r="AG238" s="66">
        <v>3</v>
      </c>
      <c r="AH238" s="66">
        <v>11</v>
      </c>
      <c r="AI238" s="116">
        <v>0</v>
      </c>
      <c r="AJ238" s="66">
        <v>0</v>
      </c>
      <c r="AK238" s="118">
        <v>0</v>
      </c>
      <c r="AL238" s="66">
        <v>0</v>
      </c>
      <c r="AM238" s="119">
        <v>0</v>
      </c>
      <c r="AN238" s="120">
        <f t="shared" si="19"/>
        <v>42.3</v>
      </c>
    </row>
    <row r="239" spans="1:40" x14ac:dyDescent="0.2">
      <c r="A239" s="154" t="s">
        <v>143</v>
      </c>
      <c r="B239" s="50" t="s">
        <v>132</v>
      </c>
      <c r="C239" s="50" t="s">
        <v>443</v>
      </c>
      <c r="D239" s="50">
        <v>9</v>
      </c>
      <c r="E239" s="136"/>
      <c r="F239" s="52"/>
      <c r="G239" s="66">
        <v>287</v>
      </c>
      <c r="H239" s="88">
        <f t="shared" si="15"/>
        <v>0</v>
      </c>
      <c r="I239" s="66">
        <f t="shared" si="16"/>
        <v>287</v>
      </c>
      <c r="J239" s="123">
        <v>300</v>
      </c>
      <c r="K239" s="88">
        <f t="shared" si="17"/>
        <v>0</v>
      </c>
      <c r="L239" s="124">
        <v>300</v>
      </c>
      <c r="M239" s="66">
        <v>300</v>
      </c>
      <c r="N239" s="88">
        <f t="shared" si="18"/>
        <v>0</v>
      </c>
      <c r="O239" s="66">
        <v>300</v>
      </c>
      <c r="P239" s="153">
        <v>0.01</v>
      </c>
      <c r="Q239" s="141">
        <v>16</v>
      </c>
      <c r="R239" s="141"/>
      <c r="S239" s="116">
        <v>0</v>
      </c>
      <c r="T239" s="66">
        <v>0</v>
      </c>
      <c r="U239" s="66">
        <v>0</v>
      </c>
      <c r="V239" s="66">
        <v>0</v>
      </c>
      <c r="W239" s="66">
        <v>0</v>
      </c>
      <c r="X239" s="66">
        <v>0</v>
      </c>
      <c r="Y239" s="66">
        <v>0</v>
      </c>
      <c r="Z239" s="116">
        <v>3</v>
      </c>
      <c r="AA239" s="66">
        <v>37</v>
      </c>
      <c r="AB239" s="66">
        <v>0</v>
      </c>
      <c r="AC239" s="66">
        <v>2</v>
      </c>
      <c r="AD239" s="66">
        <v>61</v>
      </c>
      <c r="AE239" s="66">
        <v>29</v>
      </c>
      <c r="AF239" s="66">
        <v>508</v>
      </c>
      <c r="AG239" s="66">
        <v>2</v>
      </c>
      <c r="AH239" s="66">
        <v>21</v>
      </c>
      <c r="AI239" s="116">
        <v>0</v>
      </c>
      <c r="AJ239" s="66">
        <v>0</v>
      </c>
      <c r="AK239" s="118">
        <v>0</v>
      </c>
      <c r="AL239" s="66">
        <v>1</v>
      </c>
      <c r="AM239" s="119">
        <v>1</v>
      </c>
      <c r="AN239" s="120">
        <f t="shared" si="19"/>
        <v>64.5</v>
      </c>
    </row>
    <row r="240" spans="1:40" x14ac:dyDescent="0.2">
      <c r="A240" s="154" t="s">
        <v>165</v>
      </c>
      <c r="B240" s="50" t="s">
        <v>132</v>
      </c>
      <c r="C240" s="50" t="s">
        <v>12</v>
      </c>
      <c r="D240" s="50">
        <v>11</v>
      </c>
      <c r="E240" s="136" t="s">
        <v>439</v>
      </c>
      <c r="F240" s="52"/>
      <c r="G240" s="66">
        <v>289</v>
      </c>
      <c r="H240" s="88">
        <f t="shared" si="15"/>
        <v>0</v>
      </c>
      <c r="I240" s="66">
        <f t="shared" si="16"/>
        <v>289</v>
      </c>
      <c r="J240" s="123">
        <v>240</v>
      </c>
      <c r="K240" s="88">
        <f t="shared" si="17"/>
        <v>0</v>
      </c>
      <c r="L240" s="124">
        <v>240</v>
      </c>
      <c r="M240" s="66">
        <v>37</v>
      </c>
      <c r="N240" s="88">
        <f t="shared" si="18"/>
        <v>0</v>
      </c>
      <c r="O240" s="66">
        <v>37</v>
      </c>
      <c r="P240" s="153">
        <v>0.06</v>
      </c>
      <c r="Q240" s="141">
        <v>9</v>
      </c>
      <c r="R240" s="141"/>
      <c r="S240" s="116">
        <v>0</v>
      </c>
      <c r="T240" s="66">
        <v>0</v>
      </c>
      <c r="U240" s="66">
        <v>0</v>
      </c>
      <c r="V240" s="66">
        <v>0</v>
      </c>
      <c r="W240" s="66">
        <v>0</v>
      </c>
      <c r="X240" s="66">
        <v>0</v>
      </c>
      <c r="Y240" s="66">
        <v>0</v>
      </c>
      <c r="Z240" s="116">
        <v>0</v>
      </c>
      <c r="AA240" s="66">
        <v>0</v>
      </c>
      <c r="AB240" s="66">
        <v>0</v>
      </c>
      <c r="AC240" s="66">
        <v>0</v>
      </c>
      <c r="AD240" s="66">
        <v>37</v>
      </c>
      <c r="AE240" s="66">
        <v>20</v>
      </c>
      <c r="AF240" s="66">
        <v>240</v>
      </c>
      <c r="AG240" s="66">
        <v>1</v>
      </c>
      <c r="AH240" s="66">
        <v>15</v>
      </c>
      <c r="AI240" s="116">
        <v>0</v>
      </c>
      <c r="AJ240" s="66">
        <v>0</v>
      </c>
      <c r="AK240" s="118">
        <v>0</v>
      </c>
      <c r="AL240" s="66">
        <v>0</v>
      </c>
      <c r="AM240" s="119">
        <v>0</v>
      </c>
      <c r="AN240" s="120">
        <f t="shared" si="19"/>
        <v>30</v>
      </c>
    </row>
    <row r="241" spans="1:40" x14ac:dyDescent="0.2">
      <c r="A241" s="154" t="s">
        <v>292</v>
      </c>
      <c r="B241" s="50" t="s">
        <v>129</v>
      </c>
      <c r="C241" s="50" t="s">
        <v>440</v>
      </c>
      <c r="D241" s="50">
        <v>9</v>
      </c>
      <c r="E241" s="136"/>
      <c r="F241" s="52"/>
      <c r="G241" s="66">
        <v>291</v>
      </c>
      <c r="H241" s="88">
        <f t="shared" si="15"/>
        <v>0</v>
      </c>
      <c r="I241" s="66">
        <f t="shared" si="16"/>
        <v>291</v>
      </c>
      <c r="J241" s="123">
        <v>220</v>
      </c>
      <c r="K241" s="88">
        <f t="shared" si="17"/>
        <v>0</v>
      </c>
      <c r="L241" s="124">
        <v>220</v>
      </c>
      <c r="M241" s="66">
        <v>205</v>
      </c>
      <c r="N241" s="88">
        <f t="shared" si="18"/>
        <v>0</v>
      </c>
      <c r="O241" s="66">
        <v>205</v>
      </c>
      <c r="P241" s="153">
        <v>0.06</v>
      </c>
      <c r="Q241" s="141">
        <v>10</v>
      </c>
      <c r="R241" s="141"/>
      <c r="S241" s="116">
        <v>0</v>
      </c>
      <c r="T241" s="66">
        <v>0</v>
      </c>
      <c r="U241" s="66">
        <v>0</v>
      </c>
      <c r="V241" s="66">
        <v>0</v>
      </c>
      <c r="W241" s="66">
        <v>0</v>
      </c>
      <c r="X241" s="66">
        <v>0</v>
      </c>
      <c r="Y241" s="66">
        <v>0</v>
      </c>
      <c r="Z241" s="116">
        <v>49</v>
      </c>
      <c r="AA241" s="66">
        <v>253</v>
      </c>
      <c r="AB241" s="66">
        <v>2</v>
      </c>
      <c r="AC241" s="66">
        <v>7</v>
      </c>
      <c r="AD241" s="66">
        <v>41</v>
      </c>
      <c r="AE241" s="66">
        <v>30</v>
      </c>
      <c r="AF241" s="66">
        <v>224</v>
      </c>
      <c r="AG241" s="66">
        <v>0</v>
      </c>
      <c r="AH241" s="66">
        <v>14</v>
      </c>
      <c r="AI241" s="116">
        <v>0</v>
      </c>
      <c r="AJ241" s="66">
        <v>0</v>
      </c>
      <c r="AK241" s="118">
        <v>0</v>
      </c>
      <c r="AL241" s="66">
        <v>2</v>
      </c>
      <c r="AM241" s="119">
        <v>1</v>
      </c>
      <c r="AN241" s="120">
        <f t="shared" si="19"/>
        <v>57.699999999999996</v>
      </c>
    </row>
    <row r="242" spans="1:40" x14ac:dyDescent="0.2">
      <c r="A242" s="154" t="s">
        <v>331</v>
      </c>
      <c r="B242" s="50" t="s">
        <v>132</v>
      </c>
      <c r="C242" s="50" t="s">
        <v>447</v>
      </c>
      <c r="D242" s="50">
        <v>5</v>
      </c>
      <c r="E242" s="136" t="s">
        <v>454</v>
      </c>
      <c r="F242" s="52"/>
      <c r="G242" s="66">
        <v>296</v>
      </c>
      <c r="H242" s="88">
        <f t="shared" si="15"/>
        <v>0</v>
      </c>
      <c r="I242" s="66">
        <f t="shared" si="16"/>
        <v>296</v>
      </c>
      <c r="J242" s="123">
        <v>300</v>
      </c>
      <c r="K242" s="88">
        <f t="shared" si="17"/>
        <v>0</v>
      </c>
      <c r="L242" s="124">
        <v>300</v>
      </c>
      <c r="M242" s="66">
        <v>300</v>
      </c>
      <c r="N242" s="88">
        <f t="shared" si="18"/>
        <v>0</v>
      </c>
      <c r="O242" s="66">
        <v>300</v>
      </c>
      <c r="P242" s="153">
        <v>0</v>
      </c>
      <c r="Q242" s="141">
        <v>12</v>
      </c>
      <c r="R242" s="141"/>
      <c r="S242" s="116">
        <v>0</v>
      </c>
      <c r="T242" s="66">
        <v>0</v>
      </c>
      <c r="U242" s="66">
        <v>0</v>
      </c>
      <c r="V242" s="66">
        <v>0</v>
      </c>
      <c r="W242" s="66">
        <v>0</v>
      </c>
      <c r="X242" s="66">
        <v>0</v>
      </c>
      <c r="Y242" s="66">
        <v>0</v>
      </c>
      <c r="Z242" s="116">
        <v>0</v>
      </c>
      <c r="AA242" s="66">
        <v>0</v>
      </c>
      <c r="AB242" s="66">
        <v>0</v>
      </c>
      <c r="AC242" s="66">
        <v>0</v>
      </c>
      <c r="AD242" s="66">
        <v>44</v>
      </c>
      <c r="AE242" s="66">
        <v>25</v>
      </c>
      <c r="AF242" s="66">
        <v>343</v>
      </c>
      <c r="AG242" s="66">
        <v>1</v>
      </c>
      <c r="AH242" s="66">
        <v>19</v>
      </c>
      <c r="AI242" s="116">
        <v>0</v>
      </c>
      <c r="AJ242" s="66">
        <v>0</v>
      </c>
      <c r="AK242" s="118">
        <v>0</v>
      </c>
      <c r="AL242" s="66">
        <v>0</v>
      </c>
      <c r="AM242" s="119">
        <v>0</v>
      </c>
      <c r="AN242" s="120">
        <f t="shared" si="19"/>
        <v>40.299999999999997</v>
      </c>
    </row>
    <row r="243" spans="1:40" x14ac:dyDescent="0.2">
      <c r="A243" s="154" t="s">
        <v>339</v>
      </c>
      <c r="B243" s="50" t="s">
        <v>132</v>
      </c>
      <c r="C243" s="50" t="s">
        <v>19</v>
      </c>
      <c r="D243" s="50">
        <v>5</v>
      </c>
      <c r="E243" s="136"/>
      <c r="F243" s="52"/>
      <c r="G243" s="66">
        <v>300</v>
      </c>
      <c r="H243" s="88">
        <f t="shared" si="15"/>
        <v>0</v>
      </c>
      <c r="I243" s="66">
        <f t="shared" si="16"/>
        <v>300</v>
      </c>
      <c r="J243" s="123">
        <v>300</v>
      </c>
      <c r="K243" s="88">
        <f t="shared" si="17"/>
        <v>0</v>
      </c>
      <c r="L243" s="124">
        <v>300</v>
      </c>
      <c r="M243" s="66">
        <v>267</v>
      </c>
      <c r="N243" s="88">
        <f t="shared" si="18"/>
        <v>0</v>
      </c>
      <c r="O243" s="66">
        <v>267</v>
      </c>
      <c r="P243" s="153">
        <v>0.01</v>
      </c>
      <c r="Q243" s="141">
        <v>16</v>
      </c>
      <c r="R243" s="141"/>
      <c r="S243" s="116">
        <v>0</v>
      </c>
      <c r="T243" s="66">
        <v>0</v>
      </c>
      <c r="U243" s="66">
        <v>0</v>
      </c>
      <c r="V243" s="66">
        <v>0</v>
      </c>
      <c r="W243" s="66">
        <v>0</v>
      </c>
      <c r="X243" s="66">
        <v>0</v>
      </c>
      <c r="Y243" s="66">
        <v>0</v>
      </c>
      <c r="Z243" s="116">
        <v>1</v>
      </c>
      <c r="AA243" s="66">
        <v>6</v>
      </c>
      <c r="AB243" s="66">
        <v>0</v>
      </c>
      <c r="AC243" s="66">
        <v>1</v>
      </c>
      <c r="AD243" s="66">
        <v>83</v>
      </c>
      <c r="AE243" s="66">
        <v>61</v>
      </c>
      <c r="AF243" s="66">
        <v>631</v>
      </c>
      <c r="AG243" s="66">
        <v>1</v>
      </c>
      <c r="AH243" s="66">
        <v>34</v>
      </c>
      <c r="AI243" s="116">
        <v>49</v>
      </c>
      <c r="AJ243" s="66">
        <v>0</v>
      </c>
      <c r="AK243" s="118">
        <v>0</v>
      </c>
      <c r="AL243" s="66">
        <v>1</v>
      </c>
      <c r="AM243" s="119">
        <v>1</v>
      </c>
      <c r="AN243" s="120">
        <f t="shared" si="19"/>
        <v>67.7</v>
      </c>
    </row>
    <row r="244" spans="1:40" x14ac:dyDescent="0.2">
      <c r="A244" s="154" t="s">
        <v>231</v>
      </c>
      <c r="B244" s="50" t="s">
        <v>132</v>
      </c>
      <c r="C244" s="50" t="s">
        <v>431</v>
      </c>
      <c r="D244" s="50">
        <v>7</v>
      </c>
      <c r="E244" s="136"/>
      <c r="F244" s="52"/>
      <c r="G244" s="66">
        <v>300</v>
      </c>
      <c r="H244" s="88">
        <f t="shared" si="15"/>
        <v>0</v>
      </c>
      <c r="I244" s="66">
        <f t="shared" si="16"/>
        <v>300</v>
      </c>
      <c r="J244" s="123">
        <v>170</v>
      </c>
      <c r="K244" s="88">
        <f t="shared" si="17"/>
        <v>0</v>
      </c>
      <c r="L244" s="124">
        <v>170</v>
      </c>
      <c r="M244" s="66">
        <v>109</v>
      </c>
      <c r="N244" s="88">
        <f t="shared" si="18"/>
        <v>0</v>
      </c>
      <c r="O244" s="66">
        <v>109</v>
      </c>
      <c r="P244" s="153">
        <v>0.01</v>
      </c>
      <c r="Q244" s="141">
        <v>16</v>
      </c>
      <c r="R244" s="141"/>
      <c r="S244" s="116">
        <v>0</v>
      </c>
      <c r="T244" s="66">
        <v>0</v>
      </c>
      <c r="U244" s="66">
        <v>0</v>
      </c>
      <c r="V244" s="66">
        <v>0</v>
      </c>
      <c r="W244" s="66">
        <v>0</v>
      </c>
      <c r="X244" s="66">
        <v>0</v>
      </c>
      <c r="Y244" s="66">
        <v>0</v>
      </c>
      <c r="Z244" s="116">
        <v>0</v>
      </c>
      <c r="AA244" s="66">
        <v>0</v>
      </c>
      <c r="AB244" s="66">
        <v>0</v>
      </c>
      <c r="AC244" s="66">
        <v>0</v>
      </c>
      <c r="AD244" s="66">
        <v>69</v>
      </c>
      <c r="AE244" s="66">
        <v>31</v>
      </c>
      <c r="AF244" s="66">
        <v>477</v>
      </c>
      <c r="AG244" s="66">
        <v>4</v>
      </c>
      <c r="AH244" s="66">
        <v>23</v>
      </c>
      <c r="AI244" s="116">
        <v>0</v>
      </c>
      <c r="AJ244" s="66">
        <v>0</v>
      </c>
      <c r="AK244" s="118">
        <v>0</v>
      </c>
      <c r="AL244" s="66">
        <v>0</v>
      </c>
      <c r="AM244" s="119">
        <v>0</v>
      </c>
      <c r="AN244" s="120">
        <f t="shared" si="19"/>
        <v>71.7</v>
      </c>
    </row>
    <row r="245" spans="1:40" x14ac:dyDescent="0.2">
      <c r="A245" s="154" t="s">
        <v>352</v>
      </c>
      <c r="B245" s="50" t="s">
        <v>160</v>
      </c>
      <c r="C245" s="50" t="s">
        <v>443</v>
      </c>
      <c r="D245" s="50">
        <v>9</v>
      </c>
      <c r="E245" s="136" t="s">
        <v>429</v>
      </c>
      <c r="F245" s="52"/>
      <c r="G245" s="66">
        <v>300</v>
      </c>
      <c r="H245" s="88">
        <f t="shared" si="15"/>
        <v>0</v>
      </c>
      <c r="I245" s="66">
        <f t="shared" si="16"/>
        <v>300</v>
      </c>
      <c r="J245" s="123">
        <v>300</v>
      </c>
      <c r="K245" s="88">
        <f t="shared" si="17"/>
        <v>0</v>
      </c>
      <c r="L245" s="124">
        <v>300</v>
      </c>
      <c r="M245" s="66">
        <v>280</v>
      </c>
      <c r="N245" s="88">
        <f t="shared" si="18"/>
        <v>0</v>
      </c>
      <c r="O245" s="66">
        <v>280</v>
      </c>
      <c r="P245" s="153">
        <v>0</v>
      </c>
      <c r="Q245" s="141">
        <v>14</v>
      </c>
      <c r="R245" s="141"/>
      <c r="S245" s="116">
        <v>0</v>
      </c>
      <c r="T245" s="66">
        <v>0</v>
      </c>
      <c r="U245" s="66">
        <v>0</v>
      </c>
      <c r="V245" s="66">
        <v>0</v>
      </c>
      <c r="W245" s="66">
        <v>0</v>
      </c>
      <c r="X245" s="66">
        <v>0</v>
      </c>
      <c r="Y245" s="66">
        <v>0</v>
      </c>
      <c r="Z245" s="116">
        <v>0</v>
      </c>
      <c r="AA245" s="66">
        <v>0</v>
      </c>
      <c r="AB245" s="66">
        <v>0</v>
      </c>
      <c r="AC245" s="66">
        <v>0</v>
      </c>
      <c r="AD245" s="66">
        <v>46</v>
      </c>
      <c r="AE245" s="66">
        <v>33</v>
      </c>
      <c r="AF245" s="66">
        <v>322</v>
      </c>
      <c r="AG245" s="66">
        <v>2</v>
      </c>
      <c r="AH245" s="66">
        <v>17</v>
      </c>
      <c r="AI245" s="116">
        <v>0</v>
      </c>
      <c r="AJ245" s="66">
        <v>0</v>
      </c>
      <c r="AK245" s="118">
        <v>0</v>
      </c>
      <c r="AL245" s="66">
        <v>0</v>
      </c>
      <c r="AM245" s="119">
        <v>0</v>
      </c>
      <c r="AN245" s="120">
        <f t="shared" si="19"/>
        <v>44.2</v>
      </c>
    </row>
    <row r="246" spans="1:40" x14ac:dyDescent="0.2">
      <c r="A246" s="154" t="s">
        <v>512</v>
      </c>
      <c r="B246" s="50" t="s">
        <v>129</v>
      </c>
      <c r="C246" s="50" t="s">
        <v>428</v>
      </c>
      <c r="D246" s="50">
        <v>9</v>
      </c>
      <c r="E246" s="136"/>
      <c r="F246" s="52"/>
      <c r="G246" s="66">
        <v>300</v>
      </c>
      <c r="H246" s="88">
        <f t="shared" si="15"/>
        <v>0</v>
      </c>
      <c r="I246" s="66">
        <f t="shared" si="16"/>
        <v>300</v>
      </c>
      <c r="J246" s="123">
        <v>300</v>
      </c>
      <c r="K246" s="88">
        <f t="shared" si="17"/>
        <v>0</v>
      </c>
      <c r="L246" s="124">
        <v>300</v>
      </c>
      <c r="M246" s="66">
        <v>300</v>
      </c>
      <c r="N246" s="88">
        <f t="shared" si="18"/>
        <v>0</v>
      </c>
      <c r="O246" s="66">
        <v>300</v>
      </c>
      <c r="P246" s="153">
        <v>0</v>
      </c>
      <c r="Q246" s="141">
        <v>5</v>
      </c>
      <c r="R246" s="141"/>
      <c r="S246" s="116">
        <v>0</v>
      </c>
      <c r="T246" s="66">
        <v>0</v>
      </c>
      <c r="U246" s="66">
        <v>0</v>
      </c>
      <c r="V246" s="66">
        <v>0</v>
      </c>
      <c r="W246" s="66">
        <v>0</v>
      </c>
      <c r="X246" s="66">
        <v>0</v>
      </c>
      <c r="Y246" s="66">
        <v>0</v>
      </c>
      <c r="Z246" s="116">
        <v>42</v>
      </c>
      <c r="AA246" s="66">
        <v>165</v>
      </c>
      <c r="AB246" s="66">
        <v>2</v>
      </c>
      <c r="AC246" s="66">
        <v>9</v>
      </c>
      <c r="AD246" s="66">
        <v>2</v>
      </c>
      <c r="AE246" s="66">
        <v>2</v>
      </c>
      <c r="AF246" s="66">
        <v>14</v>
      </c>
      <c r="AG246" s="66">
        <v>0</v>
      </c>
      <c r="AH246" s="66">
        <v>0</v>
      </c>
      <c r="AI246" s="116">
        <v>0</v>
      </c>
      <c r="AJ246" s="66">
        <v>0</v>
      </c>
      <c r="AK246" s="118">
        <v>0</v>
      </c>
      <c r="AL246" s="66">
        <v>0</v>
      </c>
      <c r="AM246" s="119">
        <v>0</v>
      </c>
      <c r="AN246" s="120">
        <f t="shared" si="19"/>
        <v>29.9</v>
      </c>
    </row>
    <row r="247" spans="1:40" x14ac:dyDescent="0.2">
      <c r="A247" s="154" t="s">
        <v>513</v>
      </c>
      <c r="B247" s="50" t="s">
        <v>160</v>
      </c>
      <c r="C247" s="50" t="s">
        <v>431</v>
      </c>
      <c r="D247" s="50">
        <v>7</v>
      </c>
      <c r="E247" s="136" t="s">
        <v>453</v>
      </c>
      <c r="F247" s="52"/>
      <c r="G247" s="66">
        <v>300</v>
      </c>
      <c r="H247" s="88">
        <f t="shared" si="15"/>
        <v>0</v>
      </c>
      <c r="I247" s="66">
        <f t="shared" si="16"/>
        <v>300</v>
      </c>
      <c r="J247" s="123">
        <v>300</v>
      </c>
      <c r="K247" s="88">
        <f t="shared" si="17"/>
        <v>0</v>
      </c>
      <c r="L247" s="124">
        <v>300</v>
      </c>
      <c r="M247" s="66">
        <v>300</v>
      </c>
      <c r="N247" s="88">
        <f t="shared" si="18"/>
        <v>0</v>
      </c>
      <c r="O247" s="66">
        <v>300</v>
      </c>
      <c r="P247" s="153">
        <v>0.01</v>
      </c>
      <c r="Q247" s="141">
        <v>16</v>
      </c>
      <c r="R247" s="141"/>
      <c r="S247" s="116">
        <v>0</v>
      </c>
      <c r="T247" s="66">
        <v>0</v>
      </c>
      <c r="U247" s="66">
        <v>0</v>
      </c>
      <c r="V247" s="66">
        <v>0</v>
      </c>
      <c r="W247" s="66">
        <v>0</v>
      </c>
      <c r="X247" s="66">
        <v>0</v>
      </c>
      <c r="Y247" s="66">
        <v>0</v>
      </c>
      <c r="Z247" s="116">
        <v>0</v>
      </c>
      <c r="AA247" s="66">
        <v>0</v>
      </c>
      <c r="AB247" s="66">
        <v>0</v>
      </c>
      <c r="AC247" s="66">
        <v>0</v>
      </c>
      <c r="AD247" s="66">
        <v>48</v>
      </c>
      <c r="AE247" s="66">
        <v>30</v>
      </c>
      <c r="AF247" s="66">
        <v>437</v>
      </c>
      <c r="AG247" s="66">
        <v>1</v>
      </c>
      <c r="AH247" s="66">
        <v>22</v>
      </c>
      <c r="AI247" s="116">
        <v>0</v>
      </c>
      <c r="AJ247" s="66">
        <v>0</v>
      </c>
      <c r="AK247" s="118">
        <v>0</v>
      </c>
      <c r="AL247" s="66">
        <v>0</v>
      </c>
      <c r="AM247" s="119">
        <v>0</v>
      </c>
      <c r="AN247" s="120">
        <f t="shared" si="19"/>
        <v>49.7</v>
      </c>
    </row>
    <row r="248" spans="1:40" x14ac:dyDescent="0.2">
      <c r="A248" s="154" t="s">
        <v>258</v>
      </c>
      <c r="B248" s="50" t="s">
        <v>160</v>
      </c>
      <c r="C248" s="50" t="s">
        <v>449</v>
      </c>
      <c r="D248" s="50">
        <v>10</v>
      </c>
      <c r="E248" s="136" t="s">
        <v>454</v>
      </c>
      <c r="F248" s="52"/>
      <c r="G248" s="66">
        <v>300</v>
      </c>
      <c r="H248" s="88">
        <f t="shared" si="15"/>
        <v>0</v>
      </c>
      <c r="I248" s="66">
        <f t="shared" si="16"/>
        <v>300</v>
      </c>
      <c r="J248" s="123">
        <v>300</v>
      </c>
      <c r="K248" s="88">
        <f t="shared" si="17"/>
        <v>0</v>
      </c>
      <c r="L248" s="124">
        <v>300</v>
      </c>
      <c r="M248" s="66">
        <v>300</v>
      </c>
      <c r="N248" s="88">
        <f t="shared" si="18"/>
        <v>0</v>
      </c>
      <c r="O248" s="66">
        <v>300</v>
      </c>
      <c r="P248" s="153">
        <v>0</v>
      </c>
      <c r="Q248" s="141">
        <v>5</v>
      </c>
      <c r="R248" s="141"/>
      <c r="S248" s="116">
        <v>0</v>
      </c>
      <c r="T248" s="66">
        <v>0</v>
      </c>
      <c r="U248" s="66">
        <v>0</v>
      </c>
      <c r="V248" s="66">
        <v>0</v>
      </c>
      <c r="W248" s="66">
        <v>0</v>
      </c>
      <c r="X248" s="66">
        <v>0</v>
      </c>
      <c r="Y248" s="66">
        <v>0</v>
      </c>
      <c r="Z248" s="116">
        <v>0</v>
      </c>
      <c r="AA248" s="66">
        <v>0</v>
      </c>
      <c r="AB248" s="66">
        <v>0</v>
      </c>
      <c r="AC248" s="66">
        <v>0</v>
      </c>
      <c r="AD248" s="66">
        <v>23</v>
      </c>
      <c r="AE248" s="66">
        <v>14</v>
      </c>
      <c r="AF248" s="66">
        <v>127</v>
      </c>
      <c r="AG248" s="66">
        <v>0</v>
      </c>
      <c r="AH248" s="66">
        <v>7</v>
      </c>
      <c r="AI248" s="116">
        <v>0</v>
      </c>
      <c r="AJ248" s="66">
        <v>0</v>
      </c>
      <c r="AK248" s="118">
        <v>0</v>
      </c>
      <c r="AL248" s="66">
        <v>0</v>
      </c>
      <c r="AM248" s="119">
        <v>0</v>
      </c>
      <c r="AN248" s="120">
        <f t="shared" si="19"/>
        <v>12.7</v>
      </c>
    </row>
    <row r="249" spans="1:40" x14ac:dyDescent="0.2">
      <c r="A249" s="154" t="s">
        <v>341</v>
      </c>
      <c r="B249" s="50" t="s">
        <v>158</v>
      </c>
      <c r="C249" s="50" t="s">
        <v>436</v>
      </c>
      <c r="D249" s="50">
        <v>8</v>
      </c>
      <c r="E249" s="136"/>
      <c r="F249" s="52"/>
      <c r="G249" s="66">
        <v>300</v>
      </c>
      <c r="H249" s="88">
        <f t="shared" si="15"/>
        <v>0</v>
      </c>
      <c r="I249" s="66">
        <f t="shared" si="16"/>
        <v>300</v>
      </c>
      <c r="J249" s="123">
        <v>300</v>
      </c>
      <c r="K249" s="88">
        <f t="shared" si="17"/>
        <v>0</v>
      </c>
      <c r="L249" s="124">
        <v>300</v>
      </c>
      <c r="M249" s="66">
        <v>300</v>
      </c>
      <c r="N249" s="88">
        <f t="shared" si="18"/>
        <v>0</v>
      </c>
      <c r="O249" s="66">
        <v>300</v>
      </c>
      <c r="P249" s="153">
        <v>0</v>
      </c>
      <c r="Q249" s="141">
        <v>5</v>
      </c>
      <c r="R249" s="141"/>
      <c r="S249" s="116">
        <v>95</v>
      </c>
      <c r="T249" s="66">
        <v>76</v>
      </c>
      <c r="U249" s="66">
        <v>1086</v>
      </c>
      <c r="V249" s="66">
        <v>6</v>
      </c>
      <c r="W249" s="66">
        <v>6</v>
      </c>
      <c r="X249" s="66">
        <v>23</v>
      </c>
      <c r="Y249" s="66">
        <v>55</v>
      </c>
      <c r="Z249" s="116">
        <v>22</v>
      </c>
      <c r="AA249" s="66">
        <v>82</v>
      </c>
      <c r="AB249" s="66">
        <v>0</v>
      </c>
      <c r="AC249" s="66">
        <v>7</v>
      </c>
      <c r="AD249" s="66">
        <v>0</v>
      </c>
      <c r="AE249" s="66">
        <v>0</v>
      </c>
      <c r="AF249" s="66">
        <v>0</v>
      </c>
      <c r="AG249" s="66">
        <v>0</v>
      </c>
      <c r="AH249" s="66">
        <v>0</v>
      </c>
      <c r="AI249" s="116">
        <v>0</v>
      </c>
      <c r="AJ249" s="66">
        <v>0</v>
      </c>
      <c r="AK249" s="118">
        <v>1</v>
      </c>
      <c r="AL249" s="66">
        <v>7</v>
      </c>
      <c r="AM249" s="119">
        <v>2</v>
      </c>
      <c r="AN249" s="120">
        <f t="shared" si="19"/>
        <v>67.64</v>
      </c>
    </row>
    <row r="250" spans="1:40" x14ac:dyDescent="0.2">
      <c r="A250" s="154" t="s">
        <v>227</v>
      </c>
      <c r="B250" s="50" t="s">
        <v>132</v>
      </c>
      <c r="C250" s="50" t="s">
        <v>13</v>
      </c>
      <c r="D250" s="50">
        <v>11</v>
      </c>
      <c r="E250" s="136" t="s">
        <v>439</v>
      </c>
      <c r="F250" s="52"/>
      <c r="G250" s="66">
        <v>300</v>
      </c>
      <c r="H250" s="88">
        <f t="shared" si="15"/>
        <v>0</v>
      </c>
      <c r="I250" s="66">
        <f t="shared" si="16"/>
        <v>300</v>
      </c>
      <c r="J250" s="123">
        <v>264</v>
      </c>
      <c r="K250" s="88">
        <f t="shared" si="17"/>
        <v>0</v>
      </c>
      <c r="L250" s="124">
        <v>264</v>
      </c>
      <c r="M250" s="66">
        <v>93</v>
      </c>
      <c r="N250" s="88">
        <f t="shared" si="18"/>
        <v>0</v>
      </c>
      <c r="O250" s="66">
        <v>93</v>
      </c>
      <c r="P250" s="153">
        <v>0.01</v>
      </c>
      <c r="Q250" s="141">
        <v>12</v>
      </c>
      <c r="R250" s="141"/>
      <c r="S250" s="116">
        <v>0</v>
      </c>
      <c r="T250" s="66">
        <v>0</v>
      </c>
      <c r="U250" s="66">
        <v>0</v>
      </c>
      <c r="V250" s="66">
        <v>0</v>
      </c>
      <c r="W250" s="66">
        <v>0</v>
      </c>
      <c r="X250" s="66">
        <v>0</v>
      </c>
      <c r="Y250" s="66">
        <v>0</v>
      </c>
      <c r="Z250" s="116">
        <v>0</v>
      </c>
      <c r="AA250" s="66">
        <v>0</v>
      </c>
      <c r="AB250" s="66">
        <v>0</v>
      </c>
      <c r="AC250" s="66">
        <v>0</v>
      </c>
      <c r="AD250" s="66">
        <v>43</v>
      </c>
      <c r="AE250" s="66">
        <v>20</v>
      </c>
      <c r="AF250" s="66">
        <v>256</v>
      </c>
      <c r="AG250" s="66">
        <v>2</v>
      </c>
      <c r="AH250" s="66">
        <v>10</v>
      </c>
      <c r="AI250" s="116">
        <v>0</v>
      </c>
      <c r="AJ250" s="66">
        <v>0</v>
      </c>
      <c r="AK250" s="118">
        <v>0</v>
      </c>
      <c r="AL250" s="66">
        <v>0</v>
      </c>
      <c r="AM250" s="119">
        <v>0</v>
      </c>
      <c r="AN250" s="120">
        <f t="shared" si="19"/>
        <v>37.6</v>
      </c>
    </row>
    <row r="251" spans="1:40" x14ac:dyDescent="0.2">
      <c r="A251" s="154" t="s">
        <v>276</v>
      </c>
      <c r="B251" s="50" t="s">
        <v>132</v>
      </c>
      <c r="C251" s="50" t="s">
        <v>447</v>
      </c>
      <c r="D251" s="50">
        <v>5</v>
      </c>
      <c r="E251" s="136" t="s">
        <v>439</v>
      </c>
      <c r="F251" s="52"/>
      <c r="G251" s="66">
        <v>300</v>
      </c>
      <c r="H251" s="88">
        <f t="shared" si="15"/>
        <v>0</v>
      </c>
      <c r="I251" s="66">
        <f t="shared" si="16"/>
        <v>300</v>
      </c>
      <c r="J251" s="123">
        <v>279</v>
      </c>
      <c r="K251" s="88">
        <f t="shared" si="17"/>
        <v>0</v>
      </c>
      <c r="L251" s="124">
        <v>279</v>
      </c>
      <c r="M251" s="66">
        <v>175</v>
      </c>
      <c r="N251" s="88">
        <f t="shared" si="18"/>
        <v>0</v>
      </c>
      <c r="O251" s="66">
        <v>175</v>
      </c>
      <c r="P251" s="153">
        <v>0.02</v>
      </c>
      <c r="Q251" s="141">
        <v>16</v>
      </c>
      <c r="R251" s="141"/>
      <c r="S251" s="116">
        <v>0</v>
      </c>
      <c r="T251" s="66">
        <v>0</v>
      </c>
      <c r="U251" s="66">
        <v>0</v>
      </c>
      <c r="V251" s="66">
        <v>0</v>
      </c>
      <c r="W251" s="66">
        <v>0</v>
      </c>
      <c r="X251" s="66">
        <v>0</v>
      </c>
      <c r="Y251" s="66">
        <v>0</v>
      </c>
      <c r="Z251" s="116">
        <v>8</v>
      </c>
      <c r="AA251" s="66">
        <v>49</v>
      </c>
      <c r="AB251" s="66">
        <v>0</v>
      </c>
      <c r="AC251" s="66">
        <v>3</v>
      </c>
      <c r="AD251" s="66">
        <v>51</v>
      </c>
      <c r="AE251" s="66">
        <v>33</v>
      </c>
      <c r="AF251" s="66">
        <v>378</v>
      </c>
      <c r="AG251" s="66">
        <v>1</v>
      </c>
      <c r="AH251" s="66">
        <v>17</v>
      </c>
      <c r="AI251" s="116">
        <v>0</v>
      </c>
      <c r="AJ251" s="66">
        <v>0</v>
      </c>
      <c r="AK251" s="118">
        <v>0</v>
      </c>
      <c r="AL251" s="66">
        <v>0</v>
      </c>
      <c r="AM251" s="119">
        <v>0</v>
      </c>
      <c r="AN251" s="120">
        <f t="shared" si="19"/>
        <v>48.699999999999996</v>
      </c>
    </row>
    <row r="252" spans="1:40" x14ac:dyDescent="0.2">
      <c r="A252" s="154" t="s">
        <v>514</v>
      </c>
      <c r="B252" s="50" t="s">
        <v>129</v>
      </c>
      <c r="C252" s="50" t="s">
        <v>431</v>
      </c>
      <c r="D252" s="50">
        <v>7</v>
      </c>
      <c r="E252" s="136"/>
      <c r="F252" s="52"/>
      <c r="G252" s="66">
        <v>300</v>
      </c>
      <c r="H252" s="88">
        <f t="shared" si="15"/>
        <v>0</v>
      </c>
      <c r="I252" s="66">
        <f t="shared" si="16"/>
        <v>300</v>
      </c>
      <c r="J252" s="123">
        <v>291</v>
      </c>
      <c r="K252" s="88">
        <f t="shared" si="17"/>
        <v>0</v>
      </c>
      <c r="L252" s="124">
        <v>291</v>
      </c>
      <c r="M252" s="66">
        <v>300</v>
      </c>
      <c r="N252" s="88">
        <f t="shared" si="18"/>
        <v>0</v>
      </c>
      <c r="O252" s="66">
        <v>300</v>
      </c>
      <c r="P252" s="153">
        <v>0.01</v>
      </c>
      <c r="Q252" s="141">
        <v>6</v>
      </c>
      <c r="R252" s="141"/>
      <c r="S252" s="116">
        <v>0</v>
      </c>
      <c r="T252" s="66">
        <v>0</v>
      </c>
      <c r="U252" s="66">
        <v>0</v>
      </c>
      <c r="V252" s="66">
        <v>0</v>
      </c>
      <c r="W252" s="66">
        <v>0</v>
      </c>
      <c r="X252" s="66">
        <v>0</v>
      </c>
      <c r="Y252" s="66">
        <v>0</v>
      </c>
      <c r="Z252" s="116">
        <v>68</v>
      </c>
      <c r="AA252" s="66">
        <v>240</v>
      </c>
      <c r="AB252" s="66">
        <v>0</v>
      </c>
      <c r="AC252" s="66">
        <v>12</v>
      </c>
      <c r="AD252" s="66">
        <v>18</v>
      </c>
      <c r="AE252" s="66">
        <v>15</v>
      </c>
      <c r="AF252" s="66">
        <v>131</v>
      </c>
      <c r="AG252" s="66">
        <v>0</v>
      </c>
      <c r="AH252" s="66">
        <v>6</v>
      </c>
      <c r="AI252" s="116">
        <v>0</v>
      </c>
      <c r="AJ252" s="66">
        <v>0</v>
      </c>
      <c r="AK252" s="118">
        <v>0</v>
      </c>
      <c r="AL252" s="66">
        <v>0</v>
      </c>
      <c r="AM252" s="119">
        <v>0</v>
      </c>
      <c r="AN252" s="120">
        <f t="shared" si="19"/>
        <v>37.1</v>
      </c>
    </row>
    <row r="253" spans="1:40" x14ac:dyDescent="0.2">
      <c r="A253" s="154" t="s">
        <v>316</v>
      </c>
      <c r="B253" s="50" t="s">
        <v>160</v>
      </c>
      <c r="C253" s="50" t="s">
        <v>448</v>
      </c>
      <c r="D253" s="50">
        <v>11</v>
      </c>
      <c r="E253" s="136"/>
      <c r="F253" s="52"/>
      <c r="G253" s="66">
        <v>300</v>
      </c>
      <c r="H253" s="88">
        <f t="shared" si="15"/>
        <v>0</v>
      </c>
      <c r="I253" s="66">
        <f t="shared" si="16"/>
        <v>300</v>
      </c>
      <c r="J253" s="123">
        <v>300</v>
      </c>
      <c r="K253" s="88">
        <f t="shared" si="17"/>
        <v>0</v>
      </c>
      <c r="L253" s="124">
        <v>300</v>
      </c>
      <c r="M253" s="66">
        <v>300</v>
      </c>
      <c r="N253" s="88">
        <f t="shared" si="18"/>
        <v>0</v>
      </c>
      <c r="O253" s="66">
        <v>300</v>
      </c>
      <c r="P253" s="153">
        <v>0</v>
      </c>
      <c r="Q253" s="141">
        <v>11</v>
      </c>
      <c r="R253" s="141"/>
      <c r="S253" s="116">
        <v>0</v>
      </c>
      <c r="T253" s="66">
        <v>0</v>
      </c>
      <c r="U253" s="66">
        <v>0</v>
      </c>
      <c r="V253" s="66">
        <v>0</v>
      </c>
      <c r="W253" s="66">
        <v>0</v>
      </c>
      <c r="X253" s="66">
        <v>0</v>
      </c>
      <c r="Y253" s="66">
        <v>0</v>
      </c>
      <c r="Z253" s="116">
        <v>0</v>
      </c>
      <c r="AA253" s="66">
        <v>0</v>
      </c>
      <c r="AB253" s="66">
        <v>0</v>
      </c>
      <c r="AC253" s="66">
        <v>0</v>
      </c>
      <c r="AD253" s="66">
        <v>40</v>
      </c>
      <c r="AE253" s="66">
        <v>21</v>
      </c>
      <c r="AF253" s="66">
        <v>244</v>
      </c>
      <c r="AG253" s="66">
        <v>2</v>
      </c>
      <c r="AH253" s="66">
        <v>11</v>
      </c>
      <c r="AI253" s="116">
        <v>11</v>
      </c>
      <c r="AJ253" s="66">
        <v>0</v>
      </c>
      <c r="AK253" s="118">
        <v>0</v>
      </c>
      <c r="AL253" s="66">
        <v>1</v>
      </c>
      <c r="AM253" s="119">
        <v>1</v>
      </c>
      <c r="AN253" s="120">
        <f t="shared" si="19"/>
        <v>34.4</v>
      </c>
    </row>
    <row r="254" spans="1:40" x14ac:dyDescent="0.2">
      <c r="A254" s="154" t="s">
        <v>363</v>
      </c>
      <c r="B254" s="50" t="s">
        <v>160</v>
      </c>
      <c r="C254" s="50" t="s">
        <v>433</v>
      </c>
      <c r="D254" s="50">
        <v>6</v>
      </c>
      <c r="E254" s="136"/>
      <c r="F254" s="52"/>
      <c r="G254" s="66">
        <v>300</v>
      </c>
      <c r="H254" s="88">
        <f t="shared" si="15"/>
        <v>0</v>
      </c>
      <c r="I254" s="66">
        <f t="shared" si="16"/>
        <v>300</v>
      </c>
      <c r="J254" s="123">
        <v>250</v>
      </c>
      <c r="K254" s="88">
        <f t="shared" si="17"/>
        <v>0</v>
      </c>
      <c r="L254" s="124">
        <v>250</v>
      </c>
      <c r="M254" s="66">
        <v>300</v>
      </c>
      <c r="N254" s="88">
        <f t="shared" si="18"/>
        <v>0</v>
      </c>
      <c r="O254" s="66">
        <v>300</v>
      </c>
      <c r="P254" s="153">
        <v>0.04</v>
      </c>
      <c r="Q254" s="141">
        <v>16</v>
      </c>
      <c r="R254" s="141"/>
      <c r="S254" s="116">
        <v>0</v>
      </c>
      <c r="T254" s="66">
        <v>0</v>
      </c>
      <c r="U254" s="66">
        <v>0</v>
      </c>
      <c r="V254" s="66">
        <v>0</v>
      </c>
      <c r="W254" s="66">
        <v>0</v>
      </c>
      <c r="X254" s="66">
        <v>0</v>
      </c>
      <c r="Y254" s="66">
        <v>0</v>
      </c>
      <c r="Z254" s="116">
        <v>0</v>
      </c>
      <c r="AA254" s="66">
        <v>0</v>
      </c>
      <c r="AB254" s="66">
        <v>0</v>
      </c>
      <c r="AC254" s="66">
        <v>0</v>
      </c>
      <c r="AD254" s="66">
        <v>22</v>
      </c>
      <c r="AE254" s="66">
        <v>15</v>
      </c>
      <c r="AF254" s="66">
        <v>153</v>
      </c>
      <c r="AG254" s="66">
        <v>4</v>
      </c>
      <c r="AH254" s="66">
        <v>8</v>
      </c>
      <c r="AI254" s="116">
        <v>42</v>
      </c>
      <c r="AJ254" s="66">
        <v>0</v>
      </c>
      <c r="AK254" s="118">
        <v>0</v>
      </c>
      <c r="AL254" s="66">
        <v>0</v>
      </c>
      <c r="AM254" s="119">
        <v>0</v>
      </c>
      <c r="AN254" s="120">
        <f t="shared" si="19"/>
        <v>39.299999999999997</v>
      </c>
    </row>
    <row r="255" spans="1:40" x14ac:dyDescent="0.2">
      <c r="A255" s="154" t="s">
        <v>304</v>
      </c>
      <c r="B255" s="50" t="s">
        <v>129</v>
      </c>
      <c r="C255" s="50" t="s">
        <v>449</v>
      </c>
      <c r="D255" s="50">
        <v>10</v>
      </c>
      <c r="E255" s="136" t="s">
        <v>429</v>
      </c>
      <c r="F255" s="52"/>
      <c r="G255" s="66">
        <v>300</v>
      </c>
      <c r="H255" s="88">
        <f t="shared" si="15"/>
        <v>0</v>
      </c>
      <c r="I255" s="66">
        <f t="shared" si="16"/>
        <v>300</v>
      </c>
      <c r="J255" s="123">
        <v>158</v>
      </c>
      <c r="K255" s="88">
        <f t="shared" si="17"/>
        <v>0</v>
      </c>
      <c r="L255" s="124">
        <v>158</v>
      </c>
      <c r="M255" s="66">
        <v>185</v>
      </c>
      <c r="N255" s="88">
        <f t="shared" si="18"/>
        <v>0</v>
      </c>
      <c r="O255" s="66">
        <v>185</v>
      </c>
      <c r="P255" s="153">
        <v>0.18</v>
      </c>
      <c r="Q255" s="141">
        <v>10</v>
      </c>
      <c r="R255" s="141"/>
      <c r="S255" s="116">
        <v>0</v>
      </c>
      <c r="T255" s="66">
        <v>0</v>
      </c>
      <c r="U255" s="66">
        <v>0</v>
      </c>
      <c r="V255" s="66">
        <v>0</v>
      </c>
      <c r="W255" s="66">
        <v>0</v>
      </c>
      <c r="X255" s="66">
        <v>0</v>
      </c>
      <c r="Y255" s="66">
        <v>0</v>
      </c>
      <c r="Z255" s="116">
        <v>78</v>
      </c>
      <c r="AA255" s="66">
        <v>327</v>
      </c>
      <c r="AB255" s="66">
        <v>2</v>
      </c>
      <c r="AC255" s="66">
        <v>13</v>
      </c>
      <c r="AD255" s="66">
        <v>8</v>
      </c>
      <c r="AE255" s="66">
        <v>6</v>
      </c>
      <c r="AF255" s="66">
        <v>83</v>
      </c>
      <c r="AG255" s="66">
        <v>0</v>
      </c>
      <c r="AH255" s="66">
        <v>4</v>
      </c>
      <c r="AI255" s="116">
        <v>12</v>
      </c>
      <c r="AJ255" s="66">
        <v>0</v>
      </c>
      <c r="AK255" s="118">
        <v>0</v>
      </c>
      <c r="AL255" s="66">
        <v>2</v>
      </c>
      <c r="AM255" s="119">
        <v>1</v>
      </c>
      <c r="AN255" s="120">
        <f t="shared" si="19"/>
        <v>51</v>
      </c>
    </row>
    <row r="256" spans="1:40" x14ac:dyDescent="0.2">
      <c r="A256" s="154" t="s">
        <v>515</v>
      </c>
      <c r="B256" s="50" t="s">
        <v>129</v>
      </c>
      <c r="C256" s="50" t="s">
        <v>434</v>
      </c>
      <c r="D256" s="50">
        <v>8</v>
      </c>
      <c r="E256" s="136"/>
      <c r="F256" s="52"/>
      <c r="G256" s="66">
        <v>300</v>
      </c>
      <c r="H256" s="88">
        <f t="shared" si="15"/>
        <v>0</v>
      </c>
      <c r="I256" s="66">
        <f t="shared" si="16"/>
        <v>300</v>
      </c>
      <c r="J256" s="123">
        <v>268</v>
      </c>
      <c r="K256" s="88">
        <f t="shared" si="17"/>
        <v>0</v>
      </c>
      <c r="L256" s="124">
        <v>268</v>
      </c>
      <c r="M256" s="66">
        <v>300</v>
      </c>
      <c r="N256" s="88">
        <f t="shared" si="18"/>
        <v>0</v>
      </c>
      <c r="O256" s="66">
        <v>300</v>
      </c>
      <c r="P256" s="153">
        <v>0.02</v>
      </c>
      <c r="Q256" s="141">
        <v>15</v>
      </c>
      <c r="R256" s="141"/>
      <c r="S256" s="116">
        <v>0</v>
      </c>
      <c r="T256" s="66">
        <v>0</v>
      </c>
      <c r="U256" s="66">
        <v>0</v>
      </c>
      <c r="V256" s="66">
        <v>0</v>
      </c>
      <c r="W256" s="66">
        <v>0</v>
      </c>
      <c r="X256" s="66">
        <v>0</v>
      </c>
      <c r="Y256" s="66">
        <v>0</v>
      </c>
      <c r="Z256" s="116">
        <v>55</v>
      </c>
      <c r="AA256" s="66">
        <v>232</v>
      </c>
      <c r="AB256" s="66">
        <v>4</v>
      </c>
      <c r="AC256" s="66">
        <v>15</v>
      </c>
      <c r="AD256" s="66">
        <v>23</v>
      </c>
      <c r="AE256" s="66">
        <v>19</v>
      </c>
      <c r="AF256" s="66">
        <v>202</v>
      </c>
      <c r="AG256" s="66">
        <v>1</v>
      </c>
      <c r="AH256" s="66">
        <v>9</v>
      </c>
      <c r="AI256" s="116">
        <v>20</v>
      </c>
      <c r="AJ256" s="66">
        <v>0</v>
      </c>
      <c r="AK256" s="118">
        <v>0</v>
      </c>
      <c r="AL256" s="66">
        <v>0</v>
      </c>
      <c r="AM256" s="119">
        <v>0</v>
      </c>
      <c r="AN256" s="120">
        <f t="shared" si="19"/>
        <v>73.400000000000006</v>
      </c>
    </row>
    <row r="257" spans="1:40" x14ac:dyDescent="0.2">
      <c r="A257" s="154" t="s">
        <v>516</v>
      </c>
      <c r="B257" s="50" t="s">
        <v>160</v>
      </c>
      <c r="C257" s="50" t="s">
        <v>438</v>
      </c>
      <c r="D257" s="50">
        <v>11</v>
      </c>
      <c r="E257" s="136"/>
      <c r="F257" s="52"/>
      <c r="G257" s="66">
        <v>300</v>
      </c>
      <c r="H257" s="88">
        <f t="shared" si="15"/>
        <v>0</v>
      </c>
      <c r="I257" s="66">
        <f t="shared" si="16"/>
        <v>300</v>
      </c>
      <c r="J257" s="123">
        <v>300</v>
      </c>
      <c r="K257" s="88">
        <f t="shared" si="17"/>
        <v>0</v>
      </c>
      <c r="L257" s="124">
        <v>300</v>
      </c>
      <c r="M257" s="66">
        <v>300</v>
      </c>
      <c r="N257" s="88">
        <f t="shared" si="18"/>
        <v>0</v>
      </c>
      <c r="O257" s="66">
        <v>300</v>
      </c>
      <c r="P257" s="153">
        <v>0</v>
      </c>
      <c r="Q257" s="141">
        <v>15</v>
      </c>
      <c r="R257" s="141"/>
      <c r="S257" s="116">
        <v>0</v>
      </c>
      <c r="T257" s="66">
        <v>0</v>
      </c>
      <c r="U257" s="66">
        <v>0</v>
      </c>
      <c r="V257" s="66">
        <v>0</v>
      </c>
      <c r="W257" s="66">
        <v>0</v>
      </c>
      <c r="X257" s="66">
        <v>0</v>
      </c>
      <c r="Y257" s="66">
        <v>0</v>
      </c>
      <c r="Z257" s="116">
        <v>0</v>
      </c>
      <c r="AA257" s="66">
        <v>0</v>
      </c>
      <c r="AB257" s="66">
        <v>0</v>
      </c>
      <c r="AC257" s="66">
        <v>0</v>
      </c>
      <c r="AD257" s="66">
        <v>32</v>
      </c>
      <c r="AE257" s="66">
        <v>22</v>
      </c>
      <c r="AF257" s="66">
        <v>322</v>
      </c>
      <c r="AG257" s="66">
        <v>2</v>
      </c>
      <c r="AH257" s="66">
        <v>14</v>
      </c>
      <c r="AI257" s="116">
        <v>0</v>
      </c>
      <c r="AJ257" s="66">
        <v>0</v>
      </c>
      <c r="AK257" s="118">
        <v>0</v>
      </c>
      <c r="AL257" s="66">
        <v>1</v>
      </c>
      <c r="AM257" s="119">
        <v>1</v>
      </c>
      <c r="AN257" s="120">
        <f t="shared" si="19"/>
        <v>42.2</v>
      </c>
    </row>
    <row r="258" spans="1:40" x14ac:dyDescent="0.2">
      <c r="A258" s="154" t="s">
        <v>205</v>
      </c>
      <c r="B258" s="50" t="s">
        <v>132</v>
      </c>
      <c r="C258" s="50" t="s">
        <v>434</v>
      </c>
      <c r="D258" s="50">
        <v>8</v>
      </c>
      <c r="E258" s="136"/>
      <c r="F258" s="52"/>
      <c r="G258" s="66">
        <v>300</v>
      </c>
      <c r="H258" s="88">
        <f t="shared" si="15"/>
        <v>0</v>
      </c>
      <c r="I258" s="66">
        <f t="shared" si="16"/>
        <v>300</v>
      </c>
      <c r="J258" s="123">
        <v>300</v>
      </c>
      <c r="K258" s="88">
        <f t="shared" si="17"/>
        <v>0</v>
      </c>
      <c r="L258" s="124">
        <v>300</v>
      </c>
      <c r="M258" s="66">
        <v>300</v>
      </c>
      <c r="N258" s="88">
        <f t="shared" si="18"/>
        <v>0</v>
      </c>
      <c r="O258" s="66">
        <v>300</v>
      </c>
      <c r="P258" s="153">
        <v>0.02</v>
      </c>
      <c r="Q258" s="141">
        <v>16</v>
      </c>
      <c r="R258" s="141"/>
      <c r="S258" s="116">
        <v>0</v>
      </c>
      <c r="T258" s="66">
        <v>0</v>
      </c>
      <c r="U258" s="66">
        <v>0</v>
      </c>
      <c r="V258" s="66">
        <v>0</v>
      </c>
      <c r="W258" s="66">
        <v>0</v>
      </c>
      <c r="X258" s="66">
        <v>0</v>
      </c>
      <c r="Y258" s="66">
        <v>0</v>
      </c>
      <c r="Z258" s="116">
        <v>2</v>
      </c>
      <c r="AA258" s="66">
        <v>15</v>
      </c>
      <c r="AB258" s="66">
        <v>0</v>
      </c>
      <c r="AC258" s="66">
        <v>1</v>
      </c>
      <c r="AD258" s="66">
        <v>78</v>
      </c>
      <c r="AE258" s="66">
        <v>53</v>
      </c>
      <c r="AF258" s="66">
        <v>568</v>
      </c>
      <c r="AG258" s="66">
        <v>0</v>
      </c>
      <c r="AH258" s="66">
        <v>31</v>
      </c>
      <c r="AI258" s="116">
        <v>0</v>
      </c>
      <c r="AJ258" s="66">
        <v>0</v>
      </c>
      <c r="AK258" s="118">
        <v>0</v>
      </c>
      <c r="AL258" s="66">
        <v>0</v>
      </c>
      <c r="AM258" s="119">
        <v>0</v>
      </c>
      <c r="AN258" s="120">
        <f t="shared" si="19"/>
        <v>58.3</v>
      </c>
    </row>
    <row r="259" spans="1:40" x14ac:dyDescent="0.2">
      <c r="A259" s="154" t="s">
        <v>353</v>
      </c>
      <c r="B259" s="50" t="s">
        <v>160</v>
      </c>
      <c r="C259" s="50" t="s">
        <v>451</v>
      </c>
      <c r="D259" s="50">
        <v>11</v>
      </c>
      <c r="E259" s="136" t="s">
        <v>439</v>
      </c>
      <c r="F259" s="52"/>
      <c r="G259" s="66">
        <v>300</v>
      </c>
      <c r="H259" s="88">
        <f t="shared" si="15"/>
        <v>0</v>
      </c>
      <c r="I259" s="66">
        <f t="shared" si="16"/>
        <v>300</v>
      </c>
      <c r="J259" s="123">
        <v>300</v>
      </c>
      <c r="K259" s="88">
        <f t="shared" si="17"/>
        <v>0</v>
      </c>
      <c r="L259" s="124">
        <v>300</v>
      </c>
      <c r="M259" s="66">
        <v>300</v>
      </c>
      <c r="N259" s="88">
        <f t="shared" si="18"/>
        <v>0</v>
      </c>
      <c r="O259" s="66">
        <v>300</v>
      </c>
      <c r="P259" s="153">
        <v>0</v>
      </c>
      <c r="Q259" s="141">
        <v>16</v>
      </c>
      <c r="R259" s="141"/>
      <c r="S259" s="116">
        <v>0</v>
      </c>
      <c r="T259" s="66">
        <v>0</v>
      </c>
      <c r="U259" s="66">
        <v>0</v>
      </c>
      <c r="V259" s="66">
        <v>0</v>
      </c>
      <c r="W259" s="66">
        <v>0</v>
      </c>
      <c r="X259" s="66">
        <v>0</v>
      </c>
      <c r="Y259" s="66">
        <v>0</v>
      </c>
      <c r="Z259" s="116">
        <v>0</v>
      </c>
      <c r="AA259" s="66">
        <v>0</v>
      </c>
      <c r="AB259" s="66">
        <v>0</v>
      </c>
      <c r="AC259" s="66">
        <v>0</v>
      </c>
      <c r="AD259" s="66">
        <v>58</v>
      </c>
      <c r="AE259" s="66">
        <v>33</v>
      </c>
      <c r="AF259" s="66">
        <v>395</v>
      </c>
      <c r="AG259" s="66">
        <v>1</v>
      </c>
      <c r="AH259" s="66">
        <v>18</v>
      </c>
      <c r="AI259" s="116">
        <v>0</v>
      </c>
      <c r="AJ259" s="66">
        <v>0</v>
      </c>
      <c r="AK259" s="118">
        <v>0</v>
      </c>
      <c r="AL259" s="66">
        <v>1</v>
      </c>
      <c r="AM259" s="119">
        <v>1</v>
      </c>
      <c r="AN259" s="120">
        <f t="shared" si="19"/>
        <v>43.5</v>
      </c>
    </row>
    <row r="260" spans="1:40" x14ac:dyDescent="0.2">
      <c r="A260" s="154" t="s">
        <v>394</v>
      </c>
      <c r="B260" s="50" t="s">
        <v>129</v>
      </c>
      <c r="C260" s="50" t="s">
        <v>17</v>
      </c>
      <c r="D260" s="50">
        <v>9</v>
      </c>
      <c r="E260" s="136"/>
      <c r="F260" s="52"/>
      <c r="G260" s="66">
        <v>300</v>
      </c>
      <c r="H260" s="88">
        <f t="shared" si="15"/>
        <v>0</v>
      </c>
      <c r="I260" s="66">
        <f t="shared" si="16"/>
        <v>300</v>
      </c>
      <c r="J260" s="123">
        <v>242</v>
      </c>
      <c r="K260" s="88">
        <f t="shared" si="17"/>
        <v>0</v>
      </c>
      <c r="L260" s="124">
        <v>242</v>
      </c>
      <c r="M260" s="66">
        <v>299</v>
      </c>
      <c r="N260" s="88">
        <f t="shared" si="18"/>
        <v>0</v>
      </c>
      <c r="O260" s="66">
        <v>299</v>
      </c>
      <c r="P260" s="153">
        <v>0.02</v>
      </c>
      <c r="Q260" s="141">
        <v>13</v>
      </c>
      <c r="R260" s="141"/>
      <c r="S260" s="116">
        <v>0</v>
      </c>
      <c r="T260" s="66">
        <v>0</v>
      </c>
      <c r="U260" s="66">
        <v>0</v>
      </c>
      <c r="V260" s="66">
        <v>0</v>
      </c>
      <c r="W260" s="66">
        <v>0</v>
      </c>
      <c r="X260" s="66">
        <v>0</v>
      </c>
      <c r="Y260" s="66">
        <v>0</v>
      </c>
      <c r="Z260" s="116">
        <v>111</v>
      </c>
      <c r="AA260" s="66">
        <v>476</v>
      </c>
      <c r="AB260" s="66">
        <v>0</v>
      </c>
      <c r="AC260" s="66">
        <v>19</v>
      </c>
      <c r="AD260" s="66">
        <v>48</v>
      </c>
      <c r="AE260" s="66">
        <v>34</v>
      </c>
      <c r="AF260" s="66">
        <v>193</v>
      </c>
      <c r="AG260" s="66">
        <v>1</v>
      </c>
      <c r="AH260" s="66">
        <v>8</v>
      </c>
      <c r="AI260" s="116">
        <v>0</v>
      </c>
      <c r="AJ260" s="66">
        <v>0</v>
      </c>
      <c r="AK260" s="118">
        <v>0</v>
      </c>
      <c r="AL260" s="66">
        <v>3</v>
      </c>
      <c r="AM260" s="119">
        <v>1</v>
      </c>
      <c r="AN260" s="120">
        <f t="shared" si="19"/>
        <v>70.900000000000006</v>
      </c>
    </row>
    <row r="261" spans="1:40" x14ac:dyDescent="0.2">
      <c r="A261" s="154" t="s">
        <v>381</v>
      </c>
      <c r="B261" s="50" t="s">
        <v>132</v>
      </c>
      <c r="C261" s="50" t="s">
        <v>449</v>
      </c>
      <c r="D261" s="50">
        <v>10</v>
      </c>
      <c r="E261" s="136"/>
      <c r="F261" s="52"/>
      <c r="G261" s="66">
        <v>300</v>
      </c>
      <c r="H261" s="88">
        <f t="shared" ref="H261:H304" si="20">I261-G261</f>
        <v>0</v>
      </c>
      <c r="I261" s="66">
        <f t="shared" si="16"/>
        <v>300</v>
      </c>
      <c r="J261" s="123">
        <v>300</v>
      </c>
      <c r="K261" s="88">
        <f t="shared" si="17"/>
        <v>0</v>
      </c>
      <c r="L261" s="124">
        <v>300</v>
      </c>
      <c r="M261" s="66">
        <v>300</v>
      </c>
      <c r="N261" s="88">
        <f t="shared" si="18"/>
        <v>0</v>
      </c>
      <c r="O261" s="66">
        <v>300</v>
      </c>
      <c r="P261" s="153">
        <v>0.01</v>
      </c>
      <c r="Q261" s="141">
        <v>11</v>
      </c>
      <c r="R261" s="141"/>
      <c r="S261" s="116">
        <v>0</v>
      </c>
      <c r="T261" s="66">
        <v>0</v>
      </c>
      <c r="U261" s="66">
        <v>0</v>
      </c>
      <c r="V261" s="66">
        <v>0</v>
      </c>
      <c r="W261" s="66">
        <v>0</v>
      </c>
      <c r="X261" s="66">
        <v>0</v>
      </c>
      <c r="Y261" s="66">
        <v>0</v>
      </c>
      <c r="Z261" s="116">
        <v>3</v>
      </c>
      <c r="AA261" s="66">
        <v>17</v>
      </c>
      <c r="AB261" s="66">
        <v>0</v>
      </c>
      <c r="AC261" s="66">
        <v>1</v>
      </c>
      <c r="AD261" s="66">
        <v>56</v>
      </c>
      <c r="AE261" s="66">
        <v>29</v>
      </c>
      <c r="AF261" s="66">
        <v>330</v>
      </c>
      <c r="AG261" s="66">
        <v>2</v>
      </c>
      <c r="AH261" s="66">
        <v>14</v>
      </c>
      <c r="AI261" s="116">
        <v>47</v>
      </c>
      <c r="AJ261" s="66">
        <v>0</v>
      </c>
      <c r="AK261" s="118">
        <v>0</v>
      </c>
      <c r="AL261" s="66">
        <v>1</v>
      </c>
      <c r="AM261" s="119">
        <v>0</v>
      </c>
      <c r="AN261" s="120">
        <f t="shared" si="19"/>
        <v>46.7</v>
      </c>
    </row>
    <row r="262" spans="1:40" x14ac:dyDescent="0.2">
      <c r="A262" s="154" t="s">
        <v>517</v>
      </c>
      <c r="B262" s="50" t="s">
        <v>132</v>
      </c>
      <c r="C262" s="50" t="s">
        <v>430</v>
      </c>
      <c r="D262" s="50">
        <v>8</v>
      </c>
      <c r="E262" s="136"/>
      <c r="F262" s="52"/>
      <c r="G262" s="66">
        <v>300</v>
      </c>
      <c r="H262" s="88">
        <f t="shared" si="20"/>
        <v>0</v>
      </c>
      <c r="I262" s="66">
        <f t="shared" ref="I262:I304" si="21">G262</f>
        <v>300</v>
      </c>
      <c r="J262" s="123">
        <v>300</v>
      </c>
      <c r="K262" s="88">
        <f t="shared" ref="K262:K304" si="22">L262-J262</f>
        <v>0</v>
      </c>
      <c r="L262" s="124">
        <v>300</v>
      </c>
      <c r="M262" s="66">
        <v>300</v>
      </c>
      <c r="N262" s="88">
        <f t="shared" ref="N262:N304" si="23">O262-M262</f>
        <v>0</v>
      </c>
      <c r="O262" s="66">
        <v>300</v>
      </c>
      <c r="P262" s="153">
        <v>0</v>
      </c>
      <c r="Q262" s="141">
        <v>16</v>
      </c>
      <c r="R262" s="141"/>
      <c r="S262" s="116">
        <v>0</v>
      </c>
      <c r="T262" s="66">
        <v>0</v>
      </c>
      <c r="U262" s="66">
        <v>0</v>
      </c>
      <c r="V262" s="66">
        <v>0</v>
      </c>
      <c r="W262" s="66">
        <v>0</v>
      </c>
      <c r="X262" s="66">
        <v>0</v>
      </c>
      <c r="Y262" s="66">
        <v>0</v>
      </c>
      <c r="Z262" s="116">
        <v>0</v>
      </c>
      <c r="AA262" s="66">
        <v>0</v>
      </c>
      <c r="AB262" s="66">
        <v>0</v>
      </c>
      <c r="AC262" s="66">
        <v>0</v>
      </c>
      <c r="AD262" s="66">
        <v>29</v>
      </c>
      <c r="AE262" s="66">
        <v>20</v>
      </c>
      <c r="AF262" s="66">
        <v>221</v>
      </c>
      <c r="AG262" s="66">
        <v>3</v>
      </c>
      <c r="AH262" s="66">
        <v>13</v>
      </c>
      <c r="AI262" s="116">
        <v>0</v>
      </c>
      <c r="AJ262" s="66">
        <v>0</v>
      </c>
      <c r="AK262" s="118">
        <v>0</v>
      </c>
      <c r="AL262" s="66">
        <v>1</v>
      </c>
      <c r="AM262" s="119">
        <v>0</v>
      </c>
      <c r="AN262" s="120">
        <f t="shared" ref="AN262:AN325" si="24">IFERROR($S262*$S$2+$T262*$T$2+IF($U$2=0,0,$U262/$U$2)+$V262*$V$2+$W262*$W$2+$X262*$X$2+$Y262*$Y$2+$Z262*$Z$2+IF($AA$2=0,0,$AA262/$AA$2)+$AB$2*$AB262+$AC$2*$AC262+$AD$2*$AD262+$AE262*$AE$2+IF($AF$2=0,0,$AF262/$AF$2)+$AG262*$AG$2+$AH262*$AH$2+IF($AI$2=0,0,$AI262/$AI$2)+$AJ262*$AJ$2+$AK262*$AK$2+$AL262*$AL$2+$AM262*$AM$2,0)</f>
        <v>40.1</v>
      </c>
    </row>
    <row r="263" spans="1:40" x14ac:dyDescent="0.2">
      <c r="A263" s="154" t="s">
        <v>386</v>
      </c>
      <c r="B263" s="50" t="s">
        <v>132</v>
      </c>
      <c r="C263" s="50" t="s">
        <v>443</v>
      </c>
      <c r="D263" s="50">
        <v>9</v>
      </c>
      <c r="E263" s="136" t="s">
        <v>439</v>
      </c>
      <c r="F263" s="52"/>
      <c r="G263" s="66">
        <v>300</v>
      </c>
      <c r="H263" s="88">
        <f t="shared" si="20"/>
        <v>0</v>
      </c>
      <c r="I263" s="66">
        <f t="shared" si="21"/>
        <v>300</v>
      </c>
      <c r="J263" s="123">
        <v>288</v>
      </c>
      <c r="K263" s="88">
        <f t="shared" si="22"/>
        <v>0</v>
      </c>
      <c r="L263" s="124">
        <v>288</v>
      </c>
      <c r="M263" s="66">
        <v>300</v>
      </c>
      <c r="N263" s="88">
        <f t="shared" si="23"/>
        <v>0</v>
      </c>
      <c r="O263" s="66">
        <v>300</v>
      </c>
      <c r="P263" s="153">
        <v>0.01</v>
      </c>
      <c r="Q263" s="141">
        <v>13</v>
      </c>
      <c r="R263" s="141"/>
      <c r="S263" s="116">
        <v>0</v>
      </c>
      <c r="T263" s="66">
        <v>0</v>
      </c>
      <c r="U263" s="66">
        <v>0</v>
      </c>
      <c r="V263" s="66">
        <v>0</v>
      </c>
      <c r="W263" s="66">
        <v>0</v>
      </c>
      <c r="X263" s="66">
        <v>0</v>
      </c>
      <c r="Y263" s="66">
        <v>0</v>
      </c>
      <c r="Z263" s="116">
        <v>0</v>
      </c>
      <c r="AA263" s="66">
        <v>0</v>
      </c>
      <c r="AB263" s="66">
        <v>0</v>
      </c>
      <c r="AC263" s="66">
        <v>0</v>
      </c>
      <c r="AD263" s="66">
        <v>23</v>
      </c>
      <c r="AE263" s="66">
        <v>15</v>
      </c>
      <c r="AF263" s="66">
        <v>317</v>
      </c>
      <c r="AG263" s="66">
        <v>3</v>
      </c>
      <c r="AH263" s="66">
        <v>10</v>
      </c>
      <c r="AI263" s="116">
        <v>0</v>
      </c>
      <c r="AJ263" s="66">
        <v>0</v>
      </c>
      <c r="AK263" s="118">
        <v>0</v>
      </c>
      <c r="AL263" s="66">
        <v>0</v>
      </c>
      <c r="AM263" s="119">
        <v>0</v>
      </c>
      <c r="AN263" s="120">
        <f t="shared" si="24"/>
        <v>49.7</v>
      </c>
    </row>
    <row r="264" spans="1:40" x14ac:dyDescent="0.2">
      <c r="A264" s="154" t="s">
        <v>301</v>
      </c>
      <c r="B264" s="50" t="s">
        <v>158</v>
      </c>
      <c r="C264" s="50" t="s">
        <v>446</v>
      </c>
      <c r="D264" s="50">
        <v>10</v>
      </c>
      <c r="E264" s="136"/>
      <c r="F264" s="52"/>
      <c r="G264" s="66">
        <v>300</v>
      </c>
      <c r="H264" s="88">
        <f t="shared" si="20"/>
        <v>0</v>
      </c>
      <c r="I264" s="66">
        <f t="shared" si="21"/>
        <v>300</v>
      </c>
      <c r="J264" s="123">
        <v>300</v>
      </c>
      <c r="K264" s="88">
        <f t="shared" si="22"/>
        <v>0</v>
      </c>
      <c r="L264" s="124">
        <v>300</v>
      </c>
      <c r="M264" s="66">
        <v>300</v>
      </c>
      <c r="N264" s="88">
        <f t="shared" si="23"/>
        <v>0</v>
      </c>
      <c r="O264" s="66">
        <v>300</v>
      </c>
      <c r="P264" s="153">
        <v>0.01</v>
      </c>
      <c r="Q264" s="141">
        <v>11</v>
      </c>
      <c r="R264" s="141"/>
      <c r="S264" s="116">
        <v>206</v>
      </c>
      <c r="T264" s="66">
        <v>143</v>
      </c>
      <c r="U264" s="66">
        <v>2285</v>
      </c>
      <c r="V264" s="66">
        <v>12</v>
      </c>
      <c r="W264" s="66">
        <v>14</v>
      </c>
      <c r="X264" s="66">
        <v>33</v>
      </c>
      <c r="Y264" s="66">
        <v>112</v>
      </c>
      <c r="Z264" s="116">
        <v>31</v>
      </c>
      <c r="AA264" s="66">
        <v>127</v>
      </c>
      <c r="AB264" s="66">
        <v>1</v>
      </c>
      <c r="AC264" s="66">
        <v>8</v>
      </c>
      <c r="AD264" s="66">
        <v>0</v>
      </c>
      <c r="AE264" s="66">
        <v>0</v>
      </c>
      <c r="AF264" s="66">
        <v>0</v>
      </c>
      <c r="AG264" s="66">
        <v>0</v>
      </c>
      <c r="AH264" s="66">
        <v>0</v>
      </c>
      <c r="AI264" s="116">
        <v>0</v>
      </c>
      <c r="AJ264" s="66">
        <v>0</v>
      </c>
      <c r="AK264" s="118">
        <v>0</v>
      </c>
      <c r="AL264" s="66">
        <v>5</v>
      </c>
      <c r="AM264" s="119">
        <v>2</v>
      </c>
      <c r="AN264" s="120">
        <f t="shared" si="24"/>
        <v>140.1</v>
      </c>
    </row>
    <row r="265" spans="1:40" x14ac:dyDescent="0.2">
      <c r="A265" s="154" t="s">
        <v>518</v>
      </c>
      <c r="B265" s="50" t="s">
        <v>132</v>
      </c>
      <c r="C265" s="50" t="s">
        <v>434</v>
      </c>
      <c r="D265" s="50">
        <v>8</v>
      </c>
      <c r="E265" s="136"/>
      <c r="F265" s="52"/>
      <c r="G265" s="66">
        <v>300</v>
      </c>
      <c r="H265" s="88">
        <f t="shared" si="20"/>
        <v>0</v>
      </c>
      <c r="I265" s="66">
        <f t="shared" si="21"/>
        <v>300</v>
      </c>
      <c r="J265" s="123">
        <v>300</v>
      </c>
      <c r="K265" s="88">
        <f t="shared" si="22"/>
        <v>0</v>
      </c>
      <c r="L265" s="124">
        <v>300</v>
      </c>
      <c r="M265" s="66">
        <v>300</v>
      </c>
      <c r="N265" s="88">
        <f t="shared" si="23"/>
        <v>0</v>
      </c>
      <c r="O265" s="66">
        <v>300</v>
      </c>
      <c r="P265" s="153">
        <v>0</v>
      </c>
      <c r="Q265" s="141">
        <v>16</v>
      </c>
      <c r="R265" s="141"/>
      <c r="S265" s="116">
        <v>0</v>
      </c>
      <c r="T265" s="66">
        <v>0</v>
      </c>
      <c r="U265" s="66">
        <v>0</v>
      </c>
      <c r="V265" s="66">
        <v>0</v>
      </c>
      <c r="W265" s="66">
        <v>0</v>
      </c>
      <c r="X265" s="66">
        <v>0</v>
      </c>
      <c r="Y265" s="66">
        <v>0</v>
      </c>
      <c r="Z265" s="116">
        <v>2</v>
      </c>
      <c r="AA265" s="66">
        <v>-5</v>
      </c>
      <c r="AB265" s="66">
        <v>0</v>
      </c>
      <c r="AC265" s="66">
        <v>0</v>
      </c>
      <c r="AD265" s="66">
        <v>69</v>
      </c>
      <c r="AE265" s="66">
        <v>38</v>
      </c>
      <c r="AF265" s="66">
        <v>555</v>
      </c>
      <c r="AG265" s="66">
        <v>2</v>
      </c>
      <c r="AH265" s="66">
        <v>25</v>
      </c>
      <c r="AI265" s="116">
        <v>229</v>
      </c>
      <c r="AJ265" s="66">
        <v>0</v>
      </c>
      <c r="AK265" s="118">
        <v>0</v>
      </c>
      <c r="AL265" s="66">
        <v>0</v>
      </c>
      <c r="AM265" s="119">
        <v>0</v>
      </c>
      <c r="AN265" s="120">
        <f t="shared" si="24"/>
        <v>67</v>
      </c>
    </row>
    <row r="266" spans="1:40" x14ac:dyDescent="0.2">
      <c r="A266" s="154" t="s">
        <v>519</v>
      </c>
      <c r="B266" s="50" t="s">
        <v>132</v>
      </c>
      <c r="C266" s="50" t="s">
        <v>447</v>
      </c>
      <c r="D266" s="50">
        <v>5</v>
      </c>
      <c r="E266" s="136"/>
      <c r="F266" s="52"/>
      <c r="G266" s="66">
        <v>300</v>
      </c>
      <c r="H266" s="88">
        <f t="shared" si="20"/>
        <v>0</v>
      </c>
      <c r="I266" s="66">
        <f t="shared" si="21"/>
        <v>300</v>
      </c>
      <c r="J266" s="123">
        <v>300</v>
      </c>
      <c r="K266" s="88">
        <f t="shared" si="22"/>
        <v>0</v>
      </c>
      <c r="L266" s="124">
        <v>300</v>
      </c>
      <c r="M266" s="66">
        <v>300</v>
      </c>
      <c r="N266" s="88">
        <f t="shared" si="23"/>
        <v>0</v>
      </c>
      <c r="O266" s="66">
        <v>300</v>
      </c>
      <c r="P266" s="153">
        <v>0</v>
      </c>
      <c r="Q266" s="141">
        <v>15</v>
      </c>
      <c r="R266" s="141"/>
      <c r="S266" s="116">
        <v>0</v>
      </c>
      <c r="T266" s="66">
        <v>0</v>
      </c>
      <c r="U266" s="66">
        <v>0</v>
      </c>
      <c r="V266" s="66">
        <v>0</v>
      </c>
      <c r="W266" s="66">
        <v>0</v>
      </c>
      <c r="X266" s="66">
        <v>0</v>
      </c>
      <c r="Y266" s="66">
        <v>0</v>
      </c>
      <c r="Z266" s="116">
        <v>1</v>
      </c>
      <c r="AA266" s="66">
        <v>6</v>
      </c>
      <c r="AB266" s="66">
        <v>0</v>
      </c>
      <c r="AC266" s="66">
        <v>0</v>
      </c>
      <c r="AD266" s="66">
        <v>46</v>
      </c>
      <c r="AE266" s="66">
        <v>24</v>
      </c>
      <c r="AF266" s="66">
        <v>376</v>
      </c>
      <c r="AG266" s="66">
        <v>1</v>
      </c>
      <c r="AH266" s="66">
        <v>17</v>
      </c>
      <c r="AI266" s="116">
        <v>0</v>
      </c>
      <c r="AJ266" s="66">
        <v>0</v>
      </c>
      <c r="AK266" s="118">
        <v>0</v>
      </c>
      <c r="AL266" s="66">
        <v>0</v>
      </c>
      <c r="AM266" s="119">
        <v>0</v>
      </c>
      <c r="AN266" s="120">
        <f t="shared" si="24"/>
        <v>44.2</v>
      </c>
    </row>
    <row r="267" spans="1:40" x14ac:dyDescent="0.2">
      <c r="A267" s="154" t="s">
        <v>520</v>
      </c>
      <c r="B267" s="50" t="s">
        <v>129</v>
      </c>
      <c r="C267" s="50" t="s">
        <v>431</v>
      </c>
      <c r="D267" s="50">
        <v>7</v>
      </c>
      <c r="E267" s="136"/>
      <c r="F267" s="52"/>
      <c r="G267" s="66">
        <v>300</v>
      </c>
      <c r="H267" s="88">
        <f t="shared" si="20"/>
        <v>0</v>
      </c>
      <c r="I267" s="66">
        <f t="shared" si="21"/>
        <v>300</v>
      </c>
      <c r="J267" s="123">
        <v>300</v>
      </c>
      <c r="K267" s="88">
        <f t="shared" si="22"/>
        <v>0</v>
      </c>
      <c r="L267" s="124">
        <v>300</v>
      </c>
      <c r="M267" s="66">
        <v>300</v>
      </c>
      <c r="N267" s="88">
        <f t="shared" si="23"/>
        <v>0</v>
      </c>
      <c r="O267" s="66">
        <v>300</v>
      </c>
      <c r="P267" s="153">
        <v>0.01</v>
      </c>
      <c r="Q267" s="141">
        <v>13</v>
      </c>
      <c r="R267" s="141"/>
      <c r="S267" s="116">
        <v>0</v>
      </c>
      <c r="T267" s="66">
        <v>0</v>
      </c>
      <c r="U267" s="66">
        <v>0</v>
      </c>
      <c r="V267" s="66">
        <v>0</v>
      </c>
      <c r="W267" s="66">
        <v>0</v>
      </c>
      <c r="X267" s="66">
        <v>0</v>
      </c>
      <c r="Y267" s="66">
        <v>0</v>
      </c>
      <c r="Z267" s="116">
        <v>46</v>
      </c>
      <c r="AA267" s="66">
        <v>187</v>
      </c>
      <c r="AB267" s="66">
        <v>1</v>
      </c>
      <c r="AC267" s="66">
        <v>8</v>
      </c>
      <c r="AD267" s="66">
        <v>46</v>
      </c>
      <c r="AE267" s="66">
        <v>34</v>
      </c>
      <c r="AF267" s="66">
        <v>266</v>
      </c>
      <c r="AG267" s="66">
        <v>2</v>
      </c>
      <c r="AH267" s="66">
        <v>12</v>
      </c>
      <c r="AI267" s="116">
        <v>0</v>
      </c>
      <c r="AJ267" s="66">
        <v>0</v>
      </c>
      <c r="AK267" s="118">
        <v>0</v>
      </c>
      <c r="AL267" s="66">
        <v>0</v>
      </c>
      <c r="AM267" s="119">
        <v>0</v>
      </c>
      <c r="AN267" s="120">
        <f t="shared" si="24"/>
        <v>63.3</v>
      </c>
    </row>
    <row r="268" spans="1:40" x14ac:dyDescent="0.2">
      <c r="A268" s="154" t="s">
        <v>366</v>
      </c>
      <c r="B268" s="50" t="s">
        <v>160</v>
      </c>
      <c r="C268" s="50" t="s">
        <v>452</v>
      </c>
      <c r="D268" s="50">
        <v>10</v>
      </c>
      <c r="E268" s="136" t="s">
        <v>439</v>
      </c>
      <c r="F268" s="52"/>
      <c r="G268" s="66">
        <v>300</v>
      </c>
      <c r="H268" s="88">
        <f t="shared" si="20"/>
        <v>0</v>
      </c>
      <c r="I268" s="66">
        <f t="shared" si="21"/>
        <v>300</v>
      </c>
      <c r="J268" s="123">
        <v>300</v>
      </c>
      <c r="K268" s="88">
        <f t="shared" si="22"/>
        <v>0</v>
      </c>
      <c r="L268" s="124">
        <v>300</v>
      </c>
      <c r="M268" s="66">
        <v>300</v>
      </c>
      <c r="N268" s="88">
        <f t="shared" si="23"/>
        <v>0</v>
      </c>
      <c r="O268" s="66">
        <v>300</v>
      </c>
      <c r="P268" s="153">
        <v>0</v>
      </c>
      <c r="Q268" s="141">
        <v>14</v>
      </c>
      <c r="R268" s="141"/>
      <c r="S268" s="116">
        <v>0</v>
      </c>
      <c r="T268" s="66">
        <v>0</v>
      </c>
      <c r="U268" s="66">
        <v>0</v>
      </c>
      <c r="V268" s="66">
        <v>0</v>
      </c>
      <c r="W268" s="66">
        <v>0</v>
      </c>
      <c r="X268" s="66">
        <v>0</v>
      </c>
      <c r="Y268" s="66">
        <v>0</v>
      </c>
      <c r="Z268" s="116">
        <v>0</v>
      </c>
      <c r="AA268" s="66">
        <v>0</v>
      </c>
      <c r="AB268" s="66">
        <v>0</v>
      </c>
      <c r="AC268" s="66">
        <v>0</v>
      </c>
      <c r="AD268" s="66">
        <v>18</v>
      </c>
      <c r="AE268" s="66">
        <v>9</v>
      </c>
      <c r="AF268" s="66">
        <v>142</v>
      </c>
      <c r="AG268" s="66">
        <v>2</v>
      </c>
      <c r="AH268" s="66">
        <v>5</v>
      </c>
      <c r="AI268" s="116">
        <v>0</v>
      </c>
      <c r="AJ268" s="66">
        <v>0</v>
      </c>
      <c r="AK268" s="118">
        <v>0</v>
      </c>
      <c r="AL268" s="66">
        <v>0</v>
      </c>
      <c r="AM268" s="119">
        <v>0</v>
      </c>
      <c r="AN268" s="120">
        <f t="shared" si="24"/>
        <v>26.2</v>
      </c>
    </row>
    <row r="269" spans="1:40" x14ac:dyDescent="0.2">
      <c r="A269" s="154" t="s">
        <v>204</v>
      </c>
      <c r="B269" s="50" t="s">
        <v>132</v>
      </c>
      <c r="C269" s="50" t="s">
        <v>431</v>
      </c>
      <c r="D269" s="50">
        <v>7</v>
      </c>
      <c r="E269" s="136"/>
      <c r="F269" s="52"/>
      <c r="G269" s="66">
        <v>300</v>
      </c>
      <c r="H269" s="88">
        <f t="shared" si="20"/>
        <v>0</v>
      </c>
      <c r="I269" s="66">
        <f t="shared" si="21"/>
        <v>300</v>
      </c>
      <c r="J269" s="123">
        <v>230</v>
      </c>
      <c r="K269" s="88">
        <f t="shared" si="22"/>
        <v>0</v>
      </c>
      <c r="L269" s="124">
        <v>230</v>
      </c>
      <c r="M269" s="66">
        <v>72</v>
      </c>
      <c r="N269" s="88">
        <f t="shared" si="23"/>
        <v>0</v>
      </c>
      <c r="O269" s="66">
        <v>72</v>
      </c>
      <c r="P269" s="153">
        <v>0.05</v>
      </c>
      <c r="Q269" s="141">
        <v>5</v>
      </c>
      <c r="R269" s="141"/>
      <c r="S269" s="116">
        <v>0</v>
      </c>
      <c r="T269" s="66">
        <v>0</v>
      </c>
      <c r="U269" s="66">
        <v>0</v>
      </c>
      <c r="V269" s="66">
        <v>0</v>
      </c>
      <c r="W269" s="66">
        <v>0</v>
      </c>
      <c r="X269" s="66">
        <v>0</v>
      </c>
      <c r="Y269" s="66">
        <v>0</v>
      </c>
      <c r="Z269" s="116">
        <v>0</v>
      </c>
      <c r="AA269" s="66">
        <v>0</v>
      </c>
      <c r="AB269" s="66">
        <v>0</v>
      </c>
      <c r="AC269" s="66">
        <v>0</v>
      </c>
      <c r="AD269" s="66">
        <v>33</v>
      </c>
      <c r="AE269" s="66">
        <v>18</v>
      </c>
      <c r="AF269" s="66">
        <v>154</v>
      </c>
      <c r="AG269" s="66">
        <v>0</v>
      </c>
      <c r="AH269" s="66">
        <v>11</v>
      </c>
      <c r="AI269" s="116">
        <v>0</v>
      </c>
      <c r="AJ269" s="66">
        <v>0</v>
      </c>
      <c r="AK269" s="118">
        <v>0</v>
      </c>
      <c r="AL269" s="66">
        <v>0</v>
      </c>
      <c r="AM269" s="119">
        <v>0</v>
      </c>
      <c r="AN269" s="120">
        <f t="shared" si="24"/>
        <v>15.4</v>
      </c>
    </row>
    <row r="270" spans="1:40" x14ac:dyDescent="0.2">
      <c r="A270" s="154" t="s">
        <v>362</v>
      </c>
      <c r="B270" s="50" t="s">
        <v>160</v>
      </c>
      <c r="C270" s="50" t="s">
        <v>433</v>
      </c>
      <c r="D270" s="50">
        <v>6</v>
      </c>
      <c r="E270" s="136"/>
      <c r="F270" s="52"/>
      <c r="G270" s="66">
        <v>300</v>
      </c>
      <c r="H270" s="88">
        <f t="shared" si="20"/>
        <v>0</v>
      </c>
      <c r="I270" s="66">
        <f t="shared" si="21"/>
        <v>300</v>
      </c>
      <c r="J270" s="123">
        <v>300</v>
      </c>
      <c r="K270" s="88">
        <f t="shared" si="22"/>
        <v>0</v>
      </c>
      <c r="L270" s="124">
        <v>300</v>
      </c>
      <c r="M270" s="66">
        <v>300</v>
      </c>
      <c r="N270" s="88">
        <f t="shared" si="23"/>
        <v>0</v>
      </c>
      <c r="O270" s="66">
        <v>300</v>
      </c>
      <c r="P270" s="153">
        <v>0</v>
      </c>
      <c r="Q270" s="141">
        <v>15</v>
      </c>
      <c r="R270" s="141"/>
      <c r="S270" s="116">
        <v>0</v>
      </c>
      <c r="T270" s="66">
        <v>0</v>
      </c>
      <c r="U270" s="66">
        <v>0</v>
      </c>
      <c r="V270" s="66">
        <v>0</v>
      </c>
      <c r="W270" s="66">
        <v>0</v>
      </c>
      <c r="X270" s="66">
        <v>0</v>
      </c>
      <c r="Y270" s="66">
        <v>0</v>
      </c>
      <c r="Z270" s="116">
        <v>0</v>
      </c>
      <c r="AA270" s="66">
        <v>0</v>
      </c>
      <c r="AB270" s="66">
        <v>0</v>
      </c>
      <c r="AC270" s="66">
        <v>0</v>
      </c>
      <c r="AD270" s="66">
        <v>14</v>
      </c>
      <c r="AE270" s="66">
        <v>12</v>
      </c>
      <c r="AF270" s="66">
        <v>122</v>
      </c>
      <c r="AG270" s="66">
        <v>1</v>
      </c>
      <c r="AH270" s="66">
        <v>5</v>
      </c>
      <c r="AI270" s="116">
        <v>0</v>
      </c>
      <c r="AJ270" s="66">
        <v>0</v>
      </c>
      <c r="AK270" s="118">
        <v>0</v>
      </c>
      <c r="AL270" s="66">
        <v>0</v>
      </c>
      <c r="AM270" s="119">
        <v>0</v>
      </c>
      <c r="AN270" s="120">
        <f t="shared" si="24"/>
        <v>18.2</v>
      </c>
    </row>
    <row r="271" spans="1:40" x14ac:dyDescent="0.2">
      <c r="A271" s="154" t="s">
        <v>357</v>
      </c>
      <c r="B271" s="50" t="s">
        <v>160</v>
      </c>
      <c r="C271" s="50" t="s">
        <v>451</v>
      </c>
      <c r="D271" s="50">
        <v>11</v>
      </c>
      <c r="E271" s="136"/>
      <c r="F271" s="52"/>
      <c r="G271" s="66">
        <v>300</v>
      </c>
      <c r="H271" s="88">
        <f t="shared" si="20"/>
        <v>0</v>
      </c>
      <c r="I271" s="66">
        <f t="shared" si="21"/>
        <v>300</v>
      </c>
      <c r="J271" s="123">
        <v>300</v>
      </c>
      <c r="K271" s="88">
        <f t="shared" si="22"/>
        <v>0</v>
      </c>
      <c r="L271" s="124">
        <v>300</v>
      </c>
      <c r="M271" s="66">
        <v>300</v>
      </c>
      <c r="N271" s="88">
        <f t="shared" si="23"/>
        <v>0</v>
      </c>
      <c r="O271" s="66">
        <v>300</v>
      </c>
      <c r="P271" s="153">
        <v>0</v>
      </c>
      <c r="Q271" s="141">
        <v>16</v>
      </c>
      <c r="R271" s="141"/>
      <c r="S271" s="116">
        <v>0</v>
      </c>
      <c r="T271" s="66">
        <v>0</v>
      </c>
      <c r="U271" s="66">
        <v>0</v>
      </c>
      <c r="V271" s="66">
        <v>0</v>
      </c>
      <c r="W271" s="66">
        <v>0</v>
      </c>
      <c r="X271" s="66">
        <v>0</v>
      </c>
      <c r="Y271" s="66">
        <v>0</v>
      </c>
      <c r="Z271" s="116">
        <v>0</v>
      </c>
      <c r="AA271" s="66">
        <v>0</v>
      </c>
      <c r="AB271" s="66">
        <v>0</v>
      </c>
      <c r="AC271" s="66">
        <v>0</v>
      </c>
      <c r="AD271" s="66">
        <v>26</v>
      </c>
      <c r="AE271" s="66">
        <v>17</v>
      </c>
      <c r="AF271" s="66">
        <v>177</v>
      </c>
      <c r="AG271" s="66">
        <v>3</v>
      </c>
      <c r="AH271" s="66">
        <v>12</v>
      </c>
      <c r="AI271" s="116">
        <v>10</v>
      </c>
      <c r="AJ271" s="66">
        <v>0</v>
      </c>
      <c r="AK271" s="118">
        <v>0</v>
      </c>
      <c r="AL271" s="66">
        <v>0</v>
      </c>
      <c r="AM271" s="119">
        <v>0</v>
      </c>
      <c r="AN271" s="120">
        <f t="shared" si="24"/>
        <v>35.700000000000003</v>
      </c>
    </row>
    <row r="272" spans="1:40" x14ac:dyDescent="0.2">
      <c r="A272" s="154" t="s">
        <v>342</v>
      </c>
      <c r="B272" s="50" t="s">
        <v>160</v>
      </c>
      <c r="C272" s="50" t="s">
        <v>444</v>
      </c>
      <c r="D272" s="50">
        <v>9</v>
      </c>
      <c r="E272" s="136" t="s">
        <v>439</v>
      </c>
      <c r="F272" s="52"/>
      <c r="G272" s="66">
        <v>300</v>
      </c>
      <c r="H272" s="88">
        <f t="shared" si="20"/>
        <v>0</v>
      </c>
      <c r="I272" s="66">
        <f t="shared" si="21"/>
        <v>300</v>
      </c>
      <c r="J272" s="123">
        <v>300</v>
      </c>
      <c r="K272" s="88">
        <f t="shared" si="22"/>
        <v>0</v>
      </c>
      <c r="L272" s="124">
        <v>300</v>
      </c>
      <c r="M272" s="66">
        <v>300</v>
      </c>
      <c r="N272" s="88">
        <f t="shared" si="23"/>
        <v>0</v>
      </c>
      <c r="O272" s="66">
        <v>300</v>
      </c>
      <c r="P272" s="153">
        <v>0</v>
      </c>
      <c r="Q272" s="141">
        <v>15</v>
      </c>
      <c r="R272" s="141"/>
      <c r="S272" s="116">
        <v>0</v>
      </c>
      <c r="T272" s="66">
        <v>0</v>
      </c>
      <c r="U272" s="66">
        <v>0</v>
      </c>
      <c r="V272" s="66">
        <v>0</v>
      </c>
      <c r="W272" s="66">
        <v>0</v>
      </c>
      <c r="X272" s="66">
        <v>0</v>
      </c>
      <c r="Y272" s="66">
        <v>0</v>
      </c>
      <c r="Z272" s="116">
        <v>0</v>
      </c>
      <c r="AA272" s="66">
        <v>0</v>
      </c>
      <c r="AB272" s="66">
        <v>0</v>
      </c>
      <c r="AC272" s="66">
        <v>0</v>
      </c>
      <c r="AD272" s="66">
        <v>19</v>
      </c>
      <c r="AE272" s="66">
        <v>12</v>
      </c>
      <c r="AF272" s="66">
        <v>160</v>
      </c>
      <c r="AG272" s="66">
        <v>1</v>
      </c>
      <c r="AH272" s="66">
        <v>6</v>
      </c>
      <c r="AI272" s="116">
        <v>0</v>
      </c>
      <c r="AJ272" s="66">
        <v>0</v>
      </c>
      <c r="AK272" s="118">
        <v>0</v>
      </c>
      <c r="AL272" s="66">
        <v>0</v>
      </c>
      <c r="AM272" s="119">
        <v>0</v>
      </c>
      <c r="AN272" s="120">
        <f t="shared" si="24"/>
        <v>22</v>
      </c>
    </row>
    <row r="273" spans="1:40" x14ac:dyDescent="0.2">
      <c r="A273" s="154" t="s">
        <v>216</v>
      </c>
      <c r="B273" s="50" t="s">
        <v>132</v>
      </c>
      <c r="C273" s="50" t="s">
        <v>13</v>
      </c>
      <c r="D273" s="50">
        <v>11</v>
      </c>
      <c r="E273" s="136"/>
      <c r="F273" s="52"/>
      <c r="G273" s="66">
        <v>300</v>
      </c>
      <c r="H273" s="88">
        <f t="shared" si="20"/>
        <v>0</v>
      </c>
      <c r="I273" s="66">
        <f t="shared" si="21"/>
        <v>300</v>
      </c>
      <c r="J273" s="123">
        <v>244</v>
      </c>
      <c r="K273" s="88">
        <f t="shared" si="22"/>
        <v>0</v>
      </c>
      <c r="L273" s="124">
        <v>244</v>
      </c>
      <c r="M273" s="66">
        <v>92</v>
      </c>
      <c r="N273" s="88">
        <f t="shared" si="23"/>
        <v>0</v>
      </c>
      <c r="O273" s="66">
        <v>92</v>
      </c>
      <c r="P273" s="153">
        <v>0.12</v>
      </c>
      <c r="Q273" s="141">
        <v>16</v>
      </c>
      <c r="R273" s="141"/>
      <c r="S273" s="116">
        <v>0</v>
      </c>
      <c r="T273" s="66">
        <v>1</v>
      </c>
      <c r="U273" s="66">
        <v>0</v>
      </c>
      <c r="V273" s="66">
        <v>0</v>
      </c>
      <c r="W273" s="66">
        <v>0</v>
      </c>
      <c r="X273" s="66">
        <v>0</v>
      </c>
      <c r="Y273" s="66">
        <v>0</v>
      </c>
      <c r="Z273" s="116">
        <v>0</v>
      </c>
      <c r="AA273" s="66">
        <v>0</v>
      </c>
      <c r="AB273" s="66">
        <v>0</v>
      </c>
      <c r="AC273" s="66">
        <v>0</v>
      </c>
      <c r="AD273" s="66">
        <v>83</v>
      </c>
      <c r="AE273" s="66">
        <v>54</v>
      </c>
      <c r="AF273" s="66">
        <v>563</v>
      </c>
      <c r="AG273" s="66">
        <v>1</v>
      </c>
      <c r="AH273" s="66">
        <v>31</v>
      </c>
      <c r="AI273" s="116">
        <v>22</v>
      </c>
      <c r="AJ273" s="66">
        <v>0</v>
      </c>
      <c r="AK273" s="118">
        <v>0</v>
      </c>
      <c r="AL273" s="66">
        <v>0</v>
      </c>
      <c r="AM273" s="119">
        <v>0</v>
      </c>
      <c r="AN273" s="120">
        <f t="shared" si="24"/>
        <v>62.3</v>
      </c>
    </row>
    <row r="274" spans="1:40" x14ac:dyDescent="0.2">
      <c r="A274" s="154" t="s">
        <v>302</v>
      </c>
      <c r="B274" s="50" t="s">
        <v>132</v>
      </c>
      <c r="C274" s="50" t="s">
        <v>437</v>
      </c>
      <c r="D274" s="50">
        <v>9</v>
      </c>
      <c r="E274" s="136"/>
      <c r="F274" s="52"/>
      <c r="G274" s="66">
        <v>300</v>
      </c>
      <c r="H274" s="88">
        <f t="shared" si="20"/>
        <v>0</v>
      </c>
      <c r="I274" s="66">
        <f t="shared" si="21"/>
        <v>300</v>
      </c>
      <c r="J274" s="123">
        <v>300</v>
      </c>
      <c r="K274" s="88">
        <f t="shared" si="22"/>
        <v>0</v>
      </c>
      <c r="L274" s="124">
        <v>300</v>
      </c>
      <c r="M274" s="66">
        <v>243</v>
      </c>
      <c r="N274" s="88">
        <f t="shared" si="23"/>
        <v>0</v>
      </c>
      <c r="O274" s="66">
        <v>243</v>
      </c>
      <c r="P274" s="153">
        <v>0.01</v>
      </c>
      <c r="Q274" s="141">
        <v>10</v>
      </c>
      <c r="R274" s="141"/>
      <c r="S274" s="116">
        <v>0</v>
      </c>
      <c r="T274" s="66">
        <v>0</v>
      </c>
      <c r="U274" s="66">
        <v>0</v>
      </c>
      <c r="V274" s="66">
        <v>0</v>
      </c>
      <c r="W274" s="66">
        <v>0</v>
      </c>
      <c r="X274" s="66">
        <v>0</v>
      </c>
      <c r="Y274" s="66">
        <v>0</v>
      </c>
      <c r="Z274" s="116">
        <v>0</v>
      </c>
      <c r="AA274" s="66">
        <v>0</v>
      </c>
      <c r="AB274" s="66">
        <v>0</v>
      </c>
      <c r="AC274" s="66">
        <v>0</v>
      </c>
      <c r="AD274" s="66">
        <v>32</v>
      </c>
      <c r="AE274" s="66">
        <v>22</v>
      </c>
      <c r="AF274" s="66">
        <v>225</v>
      </c>
      <c r="AG274" s="66">
        <v>2</v>
      </c>
      <c r="AH274" s="66">
        <v>14</v>
      </c>
      <c r="AI274" s="116">
        <v>0</v>
      </c>
      <c r="AJ274" s="66">
        <v>0</v>
      </c>
      <c r="AK274" s="118">
        <v>0</v>
      </c>
      <c r="AL274" s="66">
        <v>0</v>
      </c>
      <c r="AM274" s="119">
        <v>0</v>
      </c>
      <c r="AN274" s="120">
        <f t="shared" si="24"/>
        <v>34.5</v>
      </c>
    </row>
    <row r="275" spans="1:40" x14ac:dyDescent="0.2">
      <c r="A275" s="154" t="s">
        <v>359</v>
      </c>
      <c r="B275" s="50" t="s">
        <v>160</v>
      </c>
      <c r="C275" s="50" t="s">
        <v>126</v>
      </c>
      <c r="D275" s="50">
        <v>8</v>
      </c>
      <c r="E275" s="136"/>
      <c r="F275" s="52"/>
      <c r="G275" s="66">
        <v>300</v>
      </c>
      <c r="H275" s="88">
        <f t="shared" si="20"/>
        <v>0</v>
      </c>
      <c r="I275" s="66">
        <f t="shared" si="21"/>
        <v>300</v>
      </c>
      <c r="J275" s="123">
        <v>300</v>
      </c>
      <c r="K275" s="88">
        <f t="shared" si="22"/>
        <v>0</v>
      </c>
      <c r="L275" s="124">
        <v>300</v>
      </c>
      <c r="M275" s="66">
        <v>300</v>
      </c>
      <c r="N275" s="88">
        <f t="shared" si="23"/>
        <v>0</v>
      </c>
      <c r="O275" s="66">
        <v>300</v>
      </c>
      <c r="P275" s="153">
        <v>0.01</v>
      </c>
      <c r="Q275" s="141">
        <v>16</v>
      </c>
      <c r="R275" s="141"/>
      <c r="S275" s="116">
        <v>0</v>
      </c>
      <c r="T275" s="66">
        <v>0</v>
      </c>
      <c r="U275" s="66">
        <v>0</v>
      </c>
      <c r="V275" s="66">
        <v>0</v>
      </c>
      <c r="W275" s="66">
        <v>0</v>
      </c>
      <c r="X275" s="66">
        <v>0</v>
      </c>
      <c r="Y275" s="66">
        <v>0</v>
      </c>
      <c r="Z275" s="116">
        <v>0</v>
      </c>
      <c r="AA275" s="66">
        <v>0</v>
      </c>
      <c r="AB275" s="66">
        <v>0</v>
      </c>
      <c r="AC275" s="66">
        <v>0</v>
      </c>
      <c r="AD275" s="66">
        <v>22</v>
      </c>
      <c r="AE275" s="66">
        <v>14</v>
      </c>
      <c r="AF275" s="66">
        <v>191</v>
      </c>
      <c r="AG275" s="66">
        <v>1</v>
      </c>
      <c r="AH275" s="66">
        <v>7</v>
      </c>
      <c r="AI275" s="116">
        <v>0</v>
      </c>
      <c r="AJ275" s="66">
        <v>0</v>
      </c>
      <c r="AK275" s="118">
        <v>0</v>
      </c>
      <c r="AL275" s="66">
        <v>0</v>
      </c>
      <c r="AM275" s="119">
        <v>0</v>
      </c>
      <c r="AN275" s="120">
        <f t="shared" si="24"/>
        <v>25.1</v>
      </c>
    </row>
    <row r="276" spans="1:40" x14ac:dyDescent="0.2">
      <c r="A276" s="154" t="s">
        <v>521</v>
      </c>
      <c r="B276" s="50" t="s">
        <v>160</v>
      </c>
      <c r="C276" s="50" t="s">
        <v>438</v>
      </c>
      <c r="D276" s="50">
        <v>11</v>
      </c>
      <c r="E276" s="136"/>
      <c r="F276" s="52"/>
      <c r="G276" s="66">
        <v>300</v>
      </c>
      <c r="H276" s="88">
        <f t="shared" si="20"/>
        <v>0</v>
      </c>
      <c r="I276" s="66">
        <f t="shared" si="21"/>
        <v>300</v>
      </c>
      <c r="J276" s="123">
        <v>300</v>
      </c>
      <c r="K276" s="88">
        <f t="shared" si="22"/>
        <v>0</v>
      </c>
      <c r="L276" s="124">
        <v>300</v>
      </c>
      <c r="M276" s="66">
        <v>300</v>
      </c>
      <c r="N276" s="88">
        <f t="shared" si="23"/>
        <v>0</v>
      </c>
      <c r="O276" s="66">
        <v>300</v>
      </c>
      <c r="P276" s="153">
        <v>0</v>
      </c>
      <c r="Q276" s="141">
        <v>12</v>
      </c>
      <c r="R276" s="141"/>
      <c r="S276" s="116">
        <v>0</v>
      </c>
      <c r="T276" s="66">
        <v>0</v>
      </c>
      <c r="U276" s="66">
        <v>0</v>
      </c>
      <c r="V276" s="66">
        <v>0</v>
      </c>
      <c r="W276" s="66">
        <v>0</v>
      </c>
      <c r="X276" s="66">
        <v>0</v>
      </c>
      <c r="Y276" s="66">
        <v>0</v>
      </c>
      <c r="Z276" s="116">
        <v>0</v>
      </c>
      <c r="AA276" s="66">
        <v>0</v>
      </c>
      <c r="AB276" s="66">
        <v>0</v>
      </c>
      <c r="AC276" s="66">
        <v>0</v>
      </c>
      <c r="AD276" s="66">
        <v>9</v>
      </c>
      <c r="AE276" s="66">
        <v>7</v>
      </c>
      <c r="AF276" s="66">
        <v>67</v>
      </c>
      <c r="AG276" s="66">
        <v>1</v>
      </c>
      <c r="AH276" s="66">
        <v>2</v>
      </c>
      <c r="AI276" s="116">
        <v>0</v>
      </c>
      <c r="AJ276" s="66">
        <v>0</v>
      </c>
      <c r="AK276" s="118">
        <v>0</v>
      </c>
      <c r="AL276" s="66">
        <v>0</v>
      </c>
      <c r="AM276" s="119">
        <v>0</v>
      </c>
      <c r="AN276" s="120">
        <f t="shared" si="24"/>
        <v>12.7</v>
      </c>
    </row>
    <row r="277" spans="1:40" x14ac:dyDescent="0.2">
      <c r="A277" s="154" t="s">
        <v>364</v>
      </c>
      <c r="B277" s="50" t="s">
        <v>132</v>
      </c>
      <c r="C277" s="50" t="s">
        <v>13</v>
      </c>
      <c r="D277" s="50">
        <v>11</v>
      </c>
      <c r="E277" s="136"/>
      <c r="F277" s="52"/>
      <c r="G277" s="66">
        <v>300</v>
      </c>
      <c r="H277" s="88">
        <f t="shared" si="20"/>
        <v>0</v>
      </c>
      <c r="I277" s="66">
        <f t="shared" si="21"/>
        <v>300</v>
      </c>
      <c r="J277" s="123">
        <v>300</v>
      </c>
      <c r="K277" s="88">
        <f t="shared" si="22"/>
        <v>0</v>
      </c>
      <c r="L277" s="124">
        <v>300</v>
      </c>
      <c r="M277" s="66">
        <v>300</v>
      </c>
      <c r="N277" s="88">
        <f t="shared" si="23"/>
        <v>0</v>
      </c>
      <c r="O277" s="66">
        <v>300</v>
      </c>
      <c r="P277" s="153">
        <v>0.03</v>
      </c>
      <c r="Q277" s="141">
        <v>16</v>
      </c>
      <c r="R277" s="141"/>
      <c r="S277" s="116">
        <v>0</v>
      </c>
      <c r="T277" s="66">
        <v>0</v>
      </c>
      <c r="U277" s="66">
        <v>0</v>
      </c>
      <c r="V277" s="66">
        <v>0</v>
      </c>
      <c r="W277" s="66">
        <v>0</v>
      </c>
      <c r="X277" s="66">
        <v>0</v>
      </c>
      <c r="Y277" s="66">
        <v>0</v>
      </c>
      <c r="Z277" s="116">
        <v>13</v>
      </c>
      <c r="AA277" s="66">
        <v>121</v>
      </c>
      <c r="AB277" s="66">
        <v>2</v>
      </c>
      <c r="AC277" s="66">
        <v>3</v>
      </c>
      <c r="AD277" s="66">
        <v>42</v>
      </c>
      <c r="AE277" s="66">
        <v>31</v>
      </c>
      <c r="AF277" s="66">
        <v>309</v>
      </c>
      <c r="AG277" s="66">
        <v>0</v>
      </c>
      <c r="AH277" s="66">
        <v>13</v>
      </c>
      <c r="AI277" s="116">
        <v>538</v>
      </c>
      <c r="AJ277" s="66">
        <v>0</v>
      </c>
      <c r="AK277" s="118">
        <v>0</v>
      </c>
      <c r="AL277" s="66">
        <v>0</v>
      </c>
      <c r="AM277" s="119">
        <v>0</v>
      </c>
      <c r="AN277" s="120">
        <f t="shared" si="24"/>
        <v>55</v>
      </c>
    </row>
    <row r="278" spans="1:40" x14ac:dyDescent="0.2">
      <c r="A278" s="154" t="s">
        <v>325</v>
      </c>
      <c r="B278" s="50" t="s">
        <v>160</v>
      </c>
      <c r="C278" s="50" t="s">
        <v>15</v>
      </c>
      <c r="D278" s="50">
        <v>7</v>
      </c>
      <c r="E278" s="136"/>
      <c r="F278" s="52"/>
      <c r="G278" s="66">
        <v>300</v>
      </c>
      <c r="H278" s="88">
        <f t="shared" si="20"/>
        <v>0</v>
      </c>
      <c r="I278" s="66">
        <f t="shared" si="21"/>
        <v>300</v>
      </c>
      <c r="J278" s="123">
        <v>300</v>
      </c>
      <c r="K278" s="88">
        <f t="shared" si="22"/>
        <v>0</v>
      </c>
      <c r="L278" s="124">
        <v>300</v>
      </c>
      <c r="M278" s="66">
        <v>300</v>
      </c>
      <c r="N278" s="88">
        <f t="shared" si="23"/>
        <v>0</v>
      </c>
      <c r="O278" s="66">
        <v>300</v>
      </c>
      <c r="P278" s="153">
        <v>0</v>
      </c>
      <c r="Q278" s="141">
        <v>16</v>
      </c>
      <c r="R278" s="141"/>
      <c r="S278" s="116">
        <v>0</v>
      </c>
      <c r="T278" s="66">
        <v>0</v>
      </c>
      <c r="U278" s="66">
        <v>0</v>
      </c>
      <c r="V278" s="66">
        <v>0</v>
      </c>
      <c r="W278" s="66">
        <v>0</v>
      </c>
      <c r="X278" s="66">
        <v>0</v>
      </c>
      <c r="Y278" s="66">
        <v>0</v>
      </c>
      <c r="Z278" s="116">
        <v>0</v>
      </c>
      <c r="AA278" s="66">
        <v>0</v>
      </c>
      <c r="AB278" s="66">
        <v>0</v>
      </c>
      <c r="AC278" s="66">
        <v>0</v>
      </c>
      <c r="AD278" s="66">
        <v>35</v>
      </c>
      <c r="AE278" s="66">
        <v>18</v>
      </c>
      <c r="AF278" s="66">
        <v>203</v>
      </c>
      <c r="AG278" s="66">
        <v>1</v>
      </c>
      <c r="AH278" s="66">
        <v>8</v>
      </c>
      <c r="AI278" s="116">
        <v>0</v>
      </c>
      <c r="AJ278" s="66">
        <v>0</v>
      </c>
      <c r="AK278" s="118">
        <v>0</v>
      </c>
      <c r="AL278" s="66">
        <v>0</v>
      </c>
      <c r="AM278" s="119">
        <v>0</v>
      </c>
      <c r="AN278" s="120">
        <f t="shared" si="24"/>
        <v>26.3</v>
      </c>
    </row>
    <row r="279" spans="1:40" x14ac:dyDescent="0.2">
      <c r="A279" s="154" t="s">
        <v>343</v>
      </c>
      <c r="B279" s="50" t="s">
        <v>160</v>
      </c>
      <c r="C279" s="50" t="s">
        <v>447</v>
      </c>
      <c r="D279" s="50">
        <v>5</v>
      </c>
      <c r="E279" s="136" t="s">
        <v>439</v>
      </c>
      <c r="F279" s="52"/>
      <c r="G279" s="66">
        <v>300</v>
      </c>
      <c r="H279" s="88">
        <f t="shared" si="20"/>
        <v>0</v>
      </c>
      <c r="I279" s="66">
        <f t="shared" si="21"/>
        <v>300</v>
      </c>
      <c r="J279" s="123">
        <v>300</v>
      </c>
      <c r="K279" s="88">
        <f t="shared" si="22"/>
        <v>0</v>
      </c>
      <c r="L279" s="124">
        <v>300</v>
      </c>
      <c r="M279" s="66">
        <v>300</v>
      </c>
      <c r="N279" s="88">
        <f t="shared" si="23"/>
        <v>0</v>
      </c>
      <c r="O279" s="66">
        <v>300</v>
      </c>
      <c r="P279" s="153">
        <v>0</v>
      </c>
      <c r="Q279" s="141">
        <v>14</v>
      </c>
      <c r="R279" s="141"/>
      <c r="S279" s="116">
        <v>0</v>
      </c>
      <c r="T279" s="66">
        <v>0</v>
      </c>
      <c r="U279" s="66">
        <v>0</v>
      </c>
      <c r="V279" s="66">
        <v>0</v>
      </c>
      <c r="W279" s="66">
        <v>0</v>
      </c>
      <c r="X279" s="66">
        <v>0</v>
      </c>
      <c r="Y279" s="66">
        <v>0</v>
      </c>
      <c r="Z279" s="116">
        <v>0</v>
      </c>
      <c r="AA279" s="66">
        <v>0</v>
      </c>
      <c r="AB279" s="66">
        <v>0</v>
      </c>
      <c r="AC279" s="66">
        <v>0</v>
      </c>
      <c r="AD279" s="66">
        <v>29</v>
      </c>
      <c r="AE279" s="66">
        <v>15</v>
      </c>
      <c r="AF279" s="66">
        <v>180</v>
      </c>
      <c r="AG279" s="66">
        <v>1</v>
      </c>
      <c r="AH279" s="66">
        <v>9</v>
      </c>
      <c r="AI279" s="116">
        <v>0</v>
      </c>
      <c r="AJ279" s="66">
        <v>0</v>
      </c>
      <c r="AK279" s="118">
        <v>0</v>
      </c>
      <c r="AL279" s="66">
        <v>0</v>
      </c>
      <c r="AM279" s="119">
        <v>0</v>
      </c>
      <c r="AN279" s="120">
        <f t="shared" si="24"/>
        <v>24</v>
      </c>
    </row>
    <row r="280" spans="1:40" x14ac:dyDescent="0.2">
      <c r="A280" s="154" t="s">
        <v>522</v>
      </c>
      <c r="B280" s="50" t="s">
        <v>132</v>
      </c>
      <c r="C280" s="50" t="s">
        <v>435</v>
      </c>
      <c r="D280" s="50">
        <v>4</v>
      </c>
      <c r="E280" s="136"/>
      <c r="F280" s="52"/>
      <c r="G280" s="66">
        <v>300</v>
      </c>
      <c r="H280" s="88">
        <f t="shared" si="20"/>
        <v>0</v>
      </c>
      <c r="I280" s="66">
        <f t="shared" si="21"/>
        <v>300</v>
      </c>
      <c r="J280" s="123">
        <v>300</v>
      </c>
      <c r="K280" s="88">
        <f t="shared" si="22"/>
        <v>0</v>
      </c>
      <c r="L280" s="124">
        <v>300</v>
      </c>
      <c r="M280" s="66">
        <v>300</v>
      </c>
      <c r="N280" s="88">
        <f t="shared" si="23"/>
        <v>0</v>
      </c>
      <c r="O280" s="124">
        <v>300</v>
      </c>
      <c r="P280" s="153">
        <v>0</v>
      </c>
      <c r="Q280" s="141">
        <v>8</v>
      </c>
      <c r="R280" s="141"/>
      <c r="S280" s="116">
        <v>0</v>
      </c>
      <c r="T280" s="66">
        <v>0</v>
      </c>
      <c r="U280" s="66">
        <v>0</v>
      </c>
      <c r="V280" s="66">
        <v>0</v>
      </c>
      <c r="W280" s="66">
        <v>0</v>
      </c>
      <c r="X280" s="66">
        <v>0</v>
      </c>
      <c r="Y280" s="66">
        <v>0</v>
      </c>
      <c r="Z280" s="116">
        <v>1</v>
      </c>
      <c r="AA280" s="66">
        <v>12</v>
      </c>
      <c r="AB280" s="66">
        <v>0</v>
      </c>
      <c r="AC280" s="66">
        <v>1</v>
      </c>
      <c r="AD280" s="66">
        <v>17</v>
      </c>
      <c r="AE280" s="66">
        <v>10</v>
      </c>
      <c r="AF280" s="66">
        <v>105</v>
      </c>
      <c r="AG280" s="66">
        <v>2</v>
      </c>
      <c r="AH280" s="66">
        <v>5</v>
      </c>
      <c r="AI280" s="116">
        <v>238</v>
      </c>
      <c r="AJ280" s="66">
        <v>1</v>
      </c>
      <c r="AK280" s="118">
        <v>0</v>
      </c>
      <c r="AL280" s="66">
        <v>0</v>
      </c>
      <c r="AM280" s="119">
        <v>0</v>
      </c>
      <c r="AN280" s="120">
        <f t="shared" si="24"/>
        <v>29.7</v>
      </c>
    </row>
    <row r="281" spans="1:40" x14ac:dyDescent="0.2">
      <c r="A281" s="154" t="s">
        <v>321</v>
      </c>
      <c r="B281" s="50" t="s">
        <v>160</v>
      </c>
      <c r="C281" s="50" t="s">
        <v>122</v>
      </c>
      <c r="D281" s="50">
        <v>12</v>
      </c>
      <c r="E281" s="136"/>
      <c r="F281" s="52"/>
      <c r="G281" s="66">
        <v>300</v>
      </c>
      <c r="H281" s="88">
        <f t="shared" si="20"/>
        <v>0</v>
      </c>
      <c r="I281" s="66">
        <f t="shared" si="21"/>
        <v>300</v>
      </c>
      <c r="J281" s="123">
        <v>300</v>
      </c>
      <c r="K281" s="88">
        <f t="shared" si="22"/>
        <v>0</v>
      </c>
      <c r="L281" s="124">
        <v>300</v>
      </c>
      <c r="M281" s="66">
        <v>259</v>
      </c>
      <c r="N281" s="88">
        <f t="shared" si="23"/>
        <v>0</v>
      </c>
      <c r="O281" s="124">
        <v>259</v>
      </c>
      <c r="P281" s="153">
        <v>0.01</v>
      </c>
      <c r="Q281" s="141">
        <v>16</v>
      </c>
      <c r="R281" s="141"/>
      <c r="S281" s="116">
        <v>0</v>
      </c>
      <c r="T281" s="66">
        <v>0</v>
      </c>
      <c r="U281" s="66">
        <v>0</v>
      </c>
      <c r="V281" s="66">
        <v>0</v>
      </c>
      <c r="W281" s="66">
        <v>0</v>
      </c>
      <c r="X281" s="66">
        <v>0</v>
      </c>
      <c r="Y281" s="66">
        <v>0</v>
      </c>
      <c r="Z281" s="116">
        <v>0</v>
      </c>
      <c r="AA281" s="66">
        <v>0</v>
      </c>
      <c r="AB281" s="66">
        <v>0</v>
      </c>
      <c r="AC281" s="66">
        <v>0</v>
      </c>
      <c r="AD281" s="66">
        <v>45</v>
      </c>
      <c r="AE281" s="66">
        <v>25</v>
      </c>
      <c r="AF281" s="66">
        <v>295</v>
      </c>
      <c r="AG281" s="66">
        <v>1</v>
      </c>
      <c r="AH281" s="66">
        <v>12</v>
      </c>
      <c r="AI281" s="116">
        <v>0</v>
      </c>
      <c r="AJ281" s="66">
        <v>0</v>
      </c>
      <c r="AK281" s="118">
        <v>0</v>
      </c>
      <c r="AL281" s="66">
        <v>0</v>
      </c>
      <c r="AM281" s="119">
        <v>0</v>
      </c>
      <c r="AN281" s="120">
        <f t="shared" si="24"/>
        <v>35.5</v>
      </c>
    </row>
    <row r="282" spans="1:40" x14ac:dyDescent="0.2">
      <c r="A282" s="154" t="s">
        <v>523</v>
      </c>
      <c r="B282" s="50" t="s">
        <v>132</v>
      </c>
      <c r="C282" s="50" t="s">
        <v>433</v>
      </c>
      <c r="D282" s="50">
        <v>6</v>
      </c>
      <c r="E282" s="136"/>
      <c r="F282" s="52"/>
      <c r="G282" s="66">
        <v>300</v>
      </c>
      <c r="H282" s="88">
        <f t="shared" si="20"/>
        <v>0</v>
      </c>
      <c r="I282" s="66">
        <f t="shared" si="21"/>
        <v>300</v>
      </c>
      <c r="J282" s="123">
        <v>300</v>
      </c>
      <c r="K282" s="88">
        <f t="shared" si="22"/>
        <v>0</v>
      </c>
      <c r="L282" s="124">
        <v>300</v>
      </c>
      <c r="M282" s="66">
        <v>300</v>
      </c>
      <c r="N282" s="88">
        <f t="shared" si="23"/>
        <v>0</v>
      </c>
      <c r="O282" s="124">
        <v>300</v>
      </c>
      <c r="P282" s="153">
        <v>0</v>
      </c>
      <c r="Q282" s="141">
        <v>14</v>
      </c>
      <c r="R282" s="141"/>
      <c r="S282" s="116">
        <v>0</v>
      </c>
      <c r="T282" s="66">
        <v>0</v>
      </c>
      <c r="U282" s="66">
        <v>0</v>
      </c>
      <c r="V282" s="66">
        <v>0</v>
      </c>
      <c r="W282" s="66">
        <v>0</v>
      </c>
      <c r="X282" s="66">
        <v>0</v>
      </c>
      <c r="Y282" s="66">
        <v>0</v>
      </c>
      <c r="Z282" s="116">
        <v>0</v>
      </c>
      <c r="AA282" s="66">
        <v>0</v>
      </c>
      <c r="AB282" s="66">
        <v>0</v>
      </c>
      <c r="AC282" s="66">
        <v>0</v>
      </c>
      <c r="AD282" s="66">
        <v>49</v>
      </c>
      <c r="AE282" s="66">
        <v>30</v>
      </c>
      <c r="AF282" s="66">
        <v>399</v>
      </c>
      <c r="AG282" s="66">
        <v>1</v>
      </c>
      <c r="AH282" s="66">
        <v>22</v>
      </c>
      <c r="AI282" s="116">
        <v>152</v>
      </c>
      <c r="AJ282" s="66">
        <v>0</v>
      </c>
      <c r="AK282" s="118">
        <v>1</v>
      </c>
      <c r="AL282" s="66">
        <v>0</v>
      </c>
      <c r="AM282" s="119">
        <v>0</v>
      </c>
      <c r="AN282" s="120">
        <f t="shared" si="24"/>
        <v>47.9</v>
      </c>
    </row>
    <row r="283" spans="1:40" x14ac:dyDescent="0.2">
      <c r="A283" s="154" t="s">
        <v>524</v>
      </c>
      <c r="B283" s="50" t="s">
        <v>160</v>
      </c>
      <c r="C283" s="50" t="s">
        <v>17</v>
      </c>
      <c r="D283" s="50">
        <v>9</v>
      </c>
      <c r="E283" s="136"/>
      <c r="F283" s="52"/>
      <c r="G283" s="66">
        <v>300</v>
      </c>
      <c r="H283" s="88">
        <f t="shared" si="20"/>
        <v>0</v>
      </c>
      <c r="I283" s="66">
        <f t="shared" si="21"/>
        <v>300</v>
      </c>
      <c r="J283" s="123">
        <v>300</v>
      </c>
      <c r="K283" s="88">
        <f t="shared" si="22"/>
        <v>0</v>
      </c>
      <c r="L283" s="124">
        <v>300</v>
      </c>
      <c r="M283" s="66">
        <v>300</v>
      </c>
      <c r="N283" s="88">
        <f t="shared" si="23"/>
        <v>0</v>
      </c>
      <c r="O283" s="124">
        <v>300</v>
      </c>
      <c r="P283" s="153">
        <v>0</v>
      </c>
      <c r="Q283" s="141">
        <v>16</v>
      </c>
      <c r="R283" s="141"/>
      <c r="S283" s="116">
        <v>0</v>
      </c>
      <c r="T283" s="66">
        <v>0</v>
      </c>
      <c r="U283" s="66">
        <v>0</v>
      </c>
      <c r="V283" s="66">
        <v>0</v>
      </c>
      <c r="W283" s="66">
        <v>0</v>
      </c>
      <c r="X283" s="66">
        <v>0</v>
      </c>
      <c r="Y283" s="66">
        <v>0</v>
      </c>
      <c r="Z283" s="116">
        <v>0</v>
      </c>
      <c r="AA283" s="66">
        <v>0</v>
      </c>
      <c r="AB283" s="66">
        <v>0</v>
      </c>
      <c r="AC283" s="66">
        <v>0</v>
      </c>
      <c r="AD283" s="66">
        <v>32</v>
      </c>
      <c r="AE283" s="66">
        <v>24</v>
      </c>
      <c r="AF283" s="66">
        <v>235</v>
      </c>
      <c r="AG283" s="66">
        <v>2</v>
      </c>
      <c r="AH283" s="66">
        <v>13</v>
      </c>
      <c r="AI283" s="116">
        <v>0</v>
      </c>
      <c r="AJ283" s="66">
        <v>0</v>
      </c>
      <c r="AK283" s="118">
        <v>0</v>
      </c>
      <c r="AL283" s="66">
        <v>0</v>
      </c>
      <c r="AM283" s="119">
        <v>0</v>
      </c>
      <c r="AN283" s="120">
        <f t="shared" si="24"/>
        <v>35.5</v>
      </c>
    </row>
    <row r="284" spans="1:40" x14ac:dyDescent="0.2">
      <c r="A284" s="154" t="s">
        <v>299</v>
      </c>
      <c r="B284" s="50" t="s">
        <v>132</v>
      </c>
      <c r="C284" s="50" t="s">
        <v>435</v>
      </c>
      <c r="D284" s="50">
        <v>4</v>
      </c>
      <c r="E284" s="136"/>
      <c r="F284" s="52"/>
      <c r="G284" s="66">
        <v>300</v>
      </c>
      <c r="H284" s="88">
        <f t="shared" si="20"/>
        <v>0</v>
      </c>
      <c r="I284" s="66">
        <f t="shared" si="21"/>
        <v>300</v>
      </c>
      <c r="J284" s="123">
        <v>261</v>
      </c>
      <c r="K284" s="88">
        <f t="shared" si="22"/>
        <v>0</v>
      </c>
      <c r="L284" s="124">
        <v>261</v>
      </c>
      <c r="M284" s="66">
        <v>184</v>
      </c>
      <c r="N284" s="88">
        <f t="shared" si="23"/>
        <v>0</v>
      </c>
      <c r="O284" s="124">
        <v>184</v>
      </c>
      <c r="P284" s="153">
        <v>0.01</v>
      </c>
      <c r="Q284" s="141">
        <v>16</v>
      </c>
      <c r="R284" s="141"/>
      <c r="S284" s="116">
        <v>0</v>
      </c>
      <c r="T284" s="66">
        <v>0</v>
      </c>
      <c r="U284" s="66">
        <v>0</v>
      </c>
      <c r="V284" s="66">
        <v>0</v>
      </c>
      <c r="W284" s="66">
        <v>0</v>
      </c>
      <c r="X284" s="66">
        <v>0</v>
      </c>
      <c r="Y284" s="66">
        <v>0</v>
      </c>
      <c r="Z284" s="116">
        <v>1</v>
      </c>
      <c r="AA284" s="66">
        <v>-3</v>
      </c>
      <c r="AB284" s="66">
        <v>0</v>
      </c>
      <c r="AC284" s="66">
        <v>0</v>
      </c>
      <c r="AD284" s="66">
        <v>68</v>
      </c>
      <c r="AE284" s="66">
        <v>36</v>
      </c>
      <c r="AF284" s="66">
        <v>430</v>
      </c>
      <c r="AG284" s="66">
        <v>2</v>
      </c>
      <c r="AH284" s="66">
        <v>11</v>
      </c>
      <c r="AI284" s="116">
        <v>9</v>
      </c>
      <c r="AJ284" s="66">
        <v>0</v>
      </c>
      <c r="AK284" s="118">
        <v>0</v>
      </c>
      <c r="AL284" s="66">
        <v>0</v>
      </c>
      <c r="AM284" s="119">
        <v>0</v>
      </c>
      <c r="AN284" s="120">
        <f t="shared" si="24"/>
        <v>54.7</v>
      </c>
    </row>
    <row r="285" spans="1:40" x14ac:dyDescent="0.2">
      <c r="A285" s="154" t="s">
        <v>309</v>
      </c>
      <c r="B285" s="50" t="s">
        <v>132</v>
      </c>
      <c r="C285" s="50" t="s">
        <v>16</v>
      </c>
      <c r="D285" s="50">
        <v>12</v>
      </c>
      <c r="E285" s="136"/>
      <c r="F285" s="52"/>
      <c r="G285" s="66">
        <v>300</v>
      </c>
      <c r="H285" s="88">
        <f t="shared" si="20"/>
        <v>0</v>
      </c>
      <c r="I285" s="66">
        <f t="shared" si="21"/>
        <v>300</v>
      </c>
      <c r="J285" s="123">
        <v>300</v>
      </c>
      <c r="K285" s="88">
        <f t="shared" si="22"/>
        <v>0</v>
      </c>
      <c r="L285" s="124">
        <v>300</v>
      </c>
      <c r="M285" s="66">
        <v>207</v>
      </c>
      <c r="N285" s="88">
        <f t="shared" si="23"/>
        <v>0</v>
      </c>
      <c r="O285" s="124">
        <v>207</v>
      </c>
      <c r="P285" s="153">
        <v>0</v>
      </c>
      <c r="Q285" s="141">
        <v>5</v>
      </c>
      <c r="R285" s="141"/>
      <c r="S285" s="116">
        <v>0</v>
      </c>
      <c r="T285" s="66">
        <v>0</v>
      </c>
      <c r="U285" s="66">
        <v>0</v>
      </c>
      <c r="V285" s="66">
        <v>0</v>
      </c>
      <c r="W285" s="66">
        <v>0</v>
      </c>
      <c r="X285" s="66">
        <v>0</v>
      </c>
      <c r="Y285" s="66">
        <v>0</v>
      </c>
      <c r="Z285" s="116">
        <v>0</v>
      </c>
      <c r="AA285" s="66">
        <v>0</v>
      </c>
      <c r="AB285" s="66">
        <v>0</v>
      </c>
      <c r="AC285" s="66">
        <v>0</v>
      </c>
      <c r="AD285" s="66">
        <v>16</v>
      </c>
      <c r="AE285" s="66">
        <v>11</v>
      </c>
      <c r="AF285" s="66">
        <v>175</v>
      </c>
      <c r="AG285" s="66">
        <v>0</v>
      </c>
      <c r="AH285" s="66">
        <v>8</v>
      </c>
      <c r="AI285" s="116">
        <v>8</v>
      </c>
      <c r="AJ285" s="66">
        <v>0</v>
      </c>
      <c r="AK285" s="118">
        <v>0</v>
      </c>
      <c r="AL285" s="66">
        <v>0</v>
      </c>
      <c r="AM285" s="119">
        <v>0</v>
      </c>
      <c r="AN285" s="120">
        <f t="shared" si="24"/>
        <v>17.5</v>
      </c>
    </row>
    <row r="286" spans="1:40" x14ac:dyDescent="0.2">
      <c r="A286" s="154" t="s">
        <v>379</v>
      </c>
      <c r="B286" s="50" t="s">
        <v>129</v>
      </c>
      <c r="C286" s="50" t="s">
        <v>11</v>
      </c>
      <c r="D286" s="50">
        <v>11</v>
      </c>
      <c r="E286" s="136"/>
      <c r="F286" s="52"/>
      <c r="G286" s="66">
        <v>300</v>
      </c>
      <c r="H286" s="88">
        <f t="shared" si="20"/>
        <v>0</v>
      </c>
      <c r="I286" s="66">
        <f t="shared" si="21"/>
        <v>300</v>
      </c>
      <c r="J286" s="123">
        <v>300</v>
      </c>
      <c r="K286" s="88">
        <f t="shared" si="22"/>
        <v>0</v>
      </c>
      <c r="L286" s="124">
        <v>300</v>
      </c>
      <c r="M286" s="66">
        <v>300</v>
      </c>
      <c r="N286" s="88">
        <f t="shared" si="23"/>
        <v>0</v>
      </c>
      <c r="O286" s="124">
        <v>300</v>
      </c>
      <c r="P286" s="153">
        <v>0.02</v>
      </c>
      <c r="Q286" s="141">
        <v>14</v>
      </c>
      <c r="R286" s="141"/>
      <c r="S286" s="116">
        <v>0</v>
      </c>
      <c r="T286" s="66">
        <v>0</v>
      </c>
      <c r="U286" s="66">
        <v>0</v>
      </c>
      <c r="V286" s="66">
        <v>0</v>
      </c>
      <c r="W286" s="66">
        <v>0</v>
      </c>
      <c r="X286" s="66">
        <v>0</v>
      </c>
      <c r="Y286" s="66">
        <v>0</v>
      </c>
      <c r="Z286" s="116">
        <v>115</v>
      </c>
      <c r="AA286" s="66">
        <v>547</v>
      </c>
      <c r="AB286" s="66">
        <v>1</v>
      </c>
      <c r="AC286" s="66">
        <v>25</v>
      </c>
      <c r="AD286" s="66">
        <v>9</v>
      </c>
      <c r="AE286" s="66">
        <v>7</v>
      </c>
      <c r="AF286" s="66">
        <v>45</v>
      </c>
      <c r="AG286" s="66">
        <v>0</v>
      </c>
      <c r="AH286" s="66">
        <v>1</v>
      </c>
      <c r="AI286" s="116">
        <v>0</v>
      </c>
      <c r="AJ286" s="66">
        <v>0</v>
      </c>
      <c r="AK286" s="118">
        <v>0</v>
      </c>
      <c r="AL286" s="66">
        <v>0</v>
      </c>
      <c r="AM286" s="119">
        <v>0</v>
      </c>
      <c r="AN286" s="120">
        <f t="shared" si="24"/>
        <v>65.2</v>
      </c>
    </row>
    <row r="287" spans="1:40" x14ac:dyDescent="0.2">
      <c r="A287" s="154" t="s">
        <v>340</v>
      </c>
      <c r="B287" s="50" t="s">
        <v>132</v>
      </c>
      <c r="C287" s="50" t="s">
        <v>441</v>
      </c>
      <c r="D287" s="50">
        <v>7</v>
      </c>
      <c r="E287" s="136"/>
      <c r="F287" s="52"/>
      <c r="G287" s="66">
        <v>300</v>
      </c>
      <c r="H287" s="88">
        <f t="shared" si="20"/>
        <v>0</v>
      </c>
      <c r="I287" s="66">
        <f t="shared" si="21"/>
        <v>300</v>
      </c>
      <c r="J287" s="123">
        <v>300</v>
      </c>
      <c r="K287" s="88">
        <f t="shared" si="22"/>
        <v>0</v>
      </c>
      <c r="L287" s="124">
        <v>300</v>
      </c>
      <c r="M287" s="66">
        <v>270</v>
      </c>
      <c r="N287" s="88">
        <f t="shared" si="23"/>
        <v>0</v>
      </c>
      <c r="O287" s="124">
        <v>270</v>
      </c>
      <c r="P287" s="153">
        <v>0</v>
      </c>
      <c r="Q287" s="141">
        <v>15</v>
      </c>
      <c r="R287" s="141"/>
      <c r="S287" s="116">
        <v>0</v>
      </c>
      <c r="T287" s="66">
        <v>0</v>
      </c>
      <c r="U287" s="66">
        <v>0</v>
      </c>
      <c r="V287" s="66">
        <v>0</v>
      </c>
      <c r="W287" s="66">
        <v>0</v>
      </c>
      <c r="X287" s="66">
        <v>0</v>
      </c>
      <c r="Y287" s="66">
        <v>0</v>
      </c>
      <c r="Z287" s="116">
        <v>0</v>
      </c>
      <c r="AA287" s="66">
        <v>0</v>
      </c>
      <c r="AB287" s="66">
        <v>0</v>
      </c>
      <c r="AC287" s="66">
        <v>0</v>
      </c>
      <c r="AD287" s="66">
        <v>65</v>
      </c>
      <c r="AE287" s="66">
        <v>43</v>
      </c>
      <c r="AF287" s="66">
        <v>455</v>
      </c>
      <c r="AG287" s="66">
        <v>1</v>
      </c>
      <c r="AH287" s="66">
        <v>22</v>
      </c>
      <c r="AI287" s="116">
        <v>0</v>
      </c>
      <c r="AJ287" s="66">
        <v>0</v>
      </c>
      <c r="AK287" s="118">
        <v>0</v>
      </c>
      <c r="AL287" s="66">
        <v>2</v>
      </c>
      <c r="AM287" s="119">
        <v>2</v>
      </c>
      <c r="AN287" s="120">
        <f t="shared" si="24"/>
        <v>47.5</v>
      </c>
    </row>
    <row r="288" spans="1:40" x14ac:dyDescent="0.2">
      <c r="A288" s="154" t="s">
        <v>346</v>
      </c>
      <c r="B288" s="50" t="s">
        <v>132</v>
      </c>
      <c r="C288" s="50" t="s">
        <v>438</v>
      </c>
      <c r="D288" s="50">
        <v>11</v>
      </c>
      <c r="E288" s="136"/>
      <c r="F288" s="52"/>
      <c r="G288" s="66">
        <v>300</v>
      </c>
      <c r="H288" s="88">
        <f t="shared" si="20"/>
        <v>0</v>
      </c>
      <c r="I288" s="66">
        <f t="shared" si="21"/>
        <v>300</v>
      </c>
      <c r="J288" s="123">
        <v>300</v>
      </c>
      <c r="K288" s="88">
        <f t="shared" si="22"/>
        <v>0</v>
      </c>
      <c r="L288" s="124">
        <v>300</v>
      </c>
      <c r="M288" s="66">
        <v>226</v>
      </c>
      <c r="N288" s="88">
        <f t="shared" si="23"/>
        <v>0</v>
      </c>
      <c r="O288" s="124">
        <v>226</v>
      </c>
      <c r="P288" s="153">
        <v>0</v>
      </c>
      <c r="Q288" s="141">
        <v>8</v>
      </c>
      <c r="R288" s="141"/>
      <c r="S288" s="116">
        <v>0</v>
      </c>
      <c r="T288" s="66">
        <v>0</v>
      </c>
      <c r="U288" s="66">
        <v>0</v>
      </c>
      <c r="V288" s="66">
        <v>0</v>
      </c>
      <c r="W288" s="66">
        <v>0</v>
      </c>
      <c r="X288" s="66">
        <v>0</v>
      </c>
      <c r="Y288" s="66">
        <v>0</v>
      </c>
      <c r="Z288" s="116">
        <v>0</v>
      </c>
      <c r="AA288" s="66">
        <v>0</v>
      </c>
      <c r="AB288" s="66">
        <v>0</v>
      </c>
      <c r="AC288" s="66">
        <v>0</v>
      </c>
      <c r="AD288" s="66">
        <v>27</v>
      </c>
      <c r="AE288" s="66">
        <v>22</v>
      </c>
      <c r="AF288" s="66">
        <v>217</v>
      </c>
      <c r="AG288" s="66">
        <v>1</v>
      </c>
      <c r="AH288" s="66">
        <v>13</v>
      </c>
      <c r="AI288" s="116">
        <v>85</v>
      </c>
      <c r="AJ288" s="66">
        <v>0</v>
      </c>
      <c r="AK288" s="118">
        <v>0</v>
      </c>
      <c r="AL288" s="66">
        <v>1</v>
      </c>
      <c r="AM288" s="119">
        <v>2</v>
      </c>
      <c r="AN288" s="120">
        <f t="shared" si="24"/>
        <v>23.7</v>
      </c>
    </row>
    <row r="289" spans="1:40" x14ac:dyDescent="0.2">
      <c r="A289" s="154" t="s">
        <v>233</v>
      </c>
      <c r="B289" s="50" t="s">
        <v>132</v>
      </c>
      <c r="C289" s="50" t="s">
        <v>11</v>
      </c>
      <c r="D289" s="50">
        <v>11</v>
      </c>
      <c r="E289" s="136"/>
      <c r="F289" s="52"/>
      <c r="G289" s="66">
        <v>300</v>
      </c>
      <c r="H289" s="88">
        <f t="shared" si="20"/>
        <v>0</v>
      </c>
      <c r="I289" s="66">
        <f t="shared" si="21"/>
        <v>300</v>
      </c>
      <c r="J289" s="123">
        <v>300</v>
      </c>
      <c r="K289" s="88">
        <f t="shared" si="22"/>
        <v>0</v>
      </c>
      <c r="L289" s="124">
        <v>300</v>
      </c>
      <c r="M289" s="66">
        <v>300</v>
      </c>
      <c r="N289" s="88">
        <f t="shared" si="23"/>
        <v>0</v>
      </c>
      <c r="O289" s="124">
        <v>300</v>
      </c>
      <c r="P289" s="153">
        <v>0.01</v>
      </c>
      <c r="Q289" s="141">
        <v>15</v>
      </c>
      <c r="R289" s="141"/>
      <c r="S289" s="116">
        <v>0</v>
      </c>
      <c r="T289" s="66">
        <v>0</v>
      </c>
      <c r="U289" s="66">
        <v>0</v>
      </c>
      <c r="V289" s="66">
        <v>0</v>
      </c>
      <c r="W289" s="66">
        <v>0</v>
      </c>
      <c r="X289" s="66">
        <v>0</v>
      </c>
      <c r="Y289" s="66">
        <v>0</v>
      </c>
      <c r="Z289" s="116">
        <v>0</v>
      </c>
      <c r="AA289" s="66">
        <v>0</v>
      </c>
      <c r="AB289" s="66">
        <v>0</v>
      </c>
      <c r="AC289" s="66">
        <v>0</v>
      </c>
      <c r="AD289" s="66">
        <v>60</v>
      </c>
      <c r="AE289" s="66">
        <v>43</v>
      </c>
      <c r="AF289" s="66">
        <v>430</v>
      </c>
      <c r="AG289" s="66">
        <v>2</v>
      </c>
      <c r="AH289" s="66">
        <v>27</v>
      </c>
      <c r="AI289" s="116">
        <v>289</v>
      </c>
      <c r="AJ289" s="66">
        <v>0</v>
      </c>
      <c r="AK289" s="118">
        <v>0</v>
      </c>
      <c r="AL289" s="66">
        <v>0</v>
      </c>
      <c r="AM289" s="119">
        <v>1</v>
      </c>
      <c r="AN289" s="120">
        <f t="shared" si="24"/>
        <v>53</v>
      </c>
    </row>
    <row r="290" spans="1:40" x14ac:dyDescent="0.2">
      <c r="A290" s="154" t="s">
        <v>525</v>
      </c>
      <c r="B290" s="50" t="s">
        <v>132</v>
      </c>
      <c r="C290" s="50" t="s">
        <v>14</v>
      </c>
      <c r="D290" s="50">
        <v>6</v>
      </c>
      <c r="E290" s="136" t="s">
        <v>454</v>
      </c>
      <c r="F290" s="52"/>
      <c r="G290" s="66">
        <v>300</v>
      </c>
      <c r="H290" s="88">
        <f t="shared" si="20"/>
        <v>0</v>
      </c>
      <c r="I290" s="66">
        <f t="shared" si="21"/>
        <v>300</v>
      </c>
      <c r="J290" s="123">
        <v>300</v>
      </c>
      <c r="K290" s="88">
        <f t="shared" si="22"/>
        <v>0</v>
      </c>
      <c r="L290" s="124">
        <v>300</v>
      </c>
      <c r="M290" s="66">
        <v>300</v>
      </c>
      <c r="N290" s="88">
        <f t="shared" si="23"/>
        <v>0</v>
      </c>
      <c r="O290" s="124">
        <v>300</v>
      </c>
      <c r="P290" s="153">
        <v>0</v>
      </c>
      <c r="Q290" s="141">
        <v>16</v>
      </c>
      <c r="R290" s="141"/>
      <c r="S290" s="116">
        <v>0</v>
      </c>
      <c r="T290" s="66">
        <v>0</v>
      </c>
      <c r="U290" s="66">
        <v>0</v>
      </c>
      <c r="V290" s="66">
        <v>0</v>
      </c>
      <c r="W290" s="66">
        <v>0</v>
      </c>
      <c r="X290" s="66">
        <v>0</v>
      </c>
      <c r="Y290" s="66">
        <v>0</v>
      </c>
      <c r="Z290" s="116">
        <v>0</v>
      </c>
      <c r="AA290" s="66">
        <v>0</v>
      </c>
      <c r="AB290" s="66">
        <v>0</v>
      </c>
      <c r="AC290" s="66">
        <v>0</v>
      </c>
      <c r="AD290" s="66">
        <v>37</v>
      </c>
      <c r="AE290" s="66">
        <v>23</v>
      </c>
      <c r="AF290" s="66">
        <v>364</v>
      </c>
      <c r="AG290" s="66">
        <v>3</v>
      </c>
      <c r="AH290" s="66">
        <v>14</v>
      </c>
      <c r="AI290" s="116">
        <v>0</v>
      </c>
      <c r="AJ290" s="66">
        <v>0</v>
      </c>
      <c r="AK290" s="118">
        <v>0</v>
      </c>
      <c r="AL290" s="66">
        <v>2</v>
      </c>
      <c r="AM290" s="119">
        <v>2</v>
      </c>
      <c r="AN290" s="120">
        <f t="shared" si="24"/>
        <v>50.4</v>
      </c>
    </row>
    <row r="291" spans="1:40" x14ac:dyDescent="0.2">
      <c r="A291" s="154" t="s">
        <v>526</v>
      </c>
      <c r="B291" s="50" t="s">
        <v>132</v>
      </c>
      <c r="C291" s="50" t="s">
        <v>17</v>
      </c>
      <c r="D291" s="50">
        <v>9</v>
      </c>
      <c r="E291" s="136"/>
      <c r="F291" s="52"/>
      <c r="G291" s="66">
        <v>300</v>
      </c>
      <c r="H291" s="88">
        <f t="shared" si="20"/>
        <v>0</v>
      </c>
      <c r="I291" s="66">
        <f t="shared" si="21"/>
        <v>300</v>
      </c>
      <c r="J291" s="123">
        <v>300</v>
      </c>
      <c r="K291" s="88">
        <f t="shared" si="22"/>
        <v>0</v>
      </c>
      <c r="L291" s="124">
        <v>300</v>
      </c>
      <c r="M291" s="66">
        <v>300</v>
      </c>
      <c r="N291" s="88">
        <f t="shared" si="23"/>
        <v>0</v>
      </c>
      <c r="O291" s="124">
        <v>300</v>
      </c>
      <c r="P291" s="153">
        <v>0</v>
      </c>
      <c r="Q291" s="141">
        <v>15</v>
      </c>
      <c r="R291" s="141"/>
      <c r="S291" s="116">
        <v>0</v>
      </c>
      <c r="T291" s="66">
        <v>0</v>
      </c>
      <c r="U291" s="66">
        <v>0</v>
      </c>
      <c r="V291" s="66">
        <v>0</v>
      </c>
      <c r="W291" s="66">
        <v>0</v>
      </c>
      <c r="X291" s="66">
        <v>0</v>
      </c>
      <c r="Y291" s="66">
        <v>0</v>
      </c>
      <c r="Z291" s="116">
        <v>0</v>
      </c>
      <c r="AA291" s="66">
        <v>0</v>
      </c>
      <c r="AB291" s="66">
        <v>0</v>
      </c>
      <c r="AC291" s="66">
        <v>0</v>
      </c>
      <c r="AD291" s="66">
        <v>72</v>
      </c>
      <c r="AE291" s="66">
        <v>36</v>
      </c>
      <c r="AF291" s="66">
        <v>416</v>
      </c>
      <c r="AG291" s="66">
        <v>2</v>
      </c>
      <c r="AH291" s="66">
        <v>20</v>
      </c>
      <c r="AI291" s="116">
        <v>0</v>
      </c>
      <c r="AJ291" s="66">
        <v>0</v>
      </c>
      <c r="AK291" s="118">
        <v>0</v>
      </c>
      <c r="AL291" s="66">
        <v>0</v>
      </c>
      <c r="AM291" s="119">
        <v>0</v>
      </c>
      <c r="AN291" s="120">
        <f t="shared" si="24"/>
        <v>53.6</v>
      </c>
    </row>
    <row r="292" spans="1:40" x14ac:dyDescent="0.2">
      <c r="A292" s="154" t="s">
        <v>527</v>
      </c>
      <c r="B292" s="50" t="s">
        <v>132</v>
      </c>
      <c r="C292" s="50" t="s">
        <v>447</v>
      </c>
      <c r="D292" s="50">
        <v>5</v>
      </c>
      <c r="E292" s="136"/>
      <c r="F292" s="52"/>
      <c r="G292" s="66">
        <v>300</v>
      </c>
      <c r="H292" s="88">
        <f t="shared" si="20"/>
        <v>0</v>
      </c>
      <c r="I292" s="66">
        <f t="shared" si="21"/>
        <v>300</v>
      </c>
      <c r="J292" s="123">
        <v>300</v>
      </c>
      <c r="K292" s="88">
        <f t="shared" si="22"/>
        <v>0</v>
      </c>
      <c r="L292" s="124">
        <v>300</v>
      </c>
      <c r="M292" s="66">
        <v>300</v>
      </c>
      <c r="N292" s="88">
        <f t="shared" si="23"/>
        <v>0</v>
      </c>
      <c r="O292" s="124">
        <v>300</v>
      </c>
      <c r="P292" s="153">
        <v>0</v>
      </c>
      <c r="Q292" s="141">
        <v>16</v>
      </c>
      <c r="R292" s="141"/>
      <c r="S292" s="116">
        <v>0</v>
      </c>
      <c r="T292" s="66">
        <v>0</v>
      </c>
      <c r="U292" s="66">
        <v>0</v>
      </c>
      <c r="V292" s="66">
        <v>0</v>
      </c>
      <c r="W292" s="66">
        <v>0</v>
      </c>
      <c r="X292" s="66">
        <v>0</v>
      </c>
      <c r="Y292" s="66">
        <v>0</v>
      </c>
      <c r="Z292" s="116">
        <v>0</v>
      </c>
      <c r="AA292" s="66">
        <v>0</v>
      </c>
      <c r="AB292" s="66">
        <v>0</v>
      </c>
      <c r="AC292" s="66">
        <v>0</v>
      </c>
      <c r="AD292" s="66">
        <v>56</v>
      </c>
      <c r="AE292" s="66">
        <v>29</v>
      </c>
      <c r="AF292" s="66">
        <v>350</v>
      </c>
      <c r="AG292" s="66">
        <v>3</v>
      </c>
      <c r="AH292" s="66">
        <v>18</v>
      </c>
      <c r="AI292" s="116">
        <v>6</v>
      </c>
      <c r="AJ292" s="66">
        <v>0</v>
      </c>
      <c r="AK292" s="118">
        <v>0</v>
      </c>
      <c r="AL292" s="66">
        <v>0</v>
      </c>
      <c r="AM292" s="119">
        <v>0</v>
      </c>
      <c r="AN292" s="120">
        <f t="shared" si="24"/>
        <v>53</v>
      </c>
    </row>
    <row r="293" spans="1:40" x14ac:dyDescent="0.2">
      <c r="A293" s="154" t="s">
        <v>315</v>
      </c>
      <c r="B293" s="50" t="s">
        <v>160</v>
      </c>
      <c r="C293" s="50" t="s">
        <v>13</v>
      </c>
      <c r="D293" s="50">
        <v>11</v>
      </c>
      <c r="E293" s="136" t="s">
        <v>439</v>
      </c>
      <c r="F293" s="52"/>
      <c r="G293" s="66">
        <v>300</v>
      </c>
      <c r="H293" s="88">
        <f t="shared" si="20"/>
        <v>0</v>
      </c>
      <c r="I293" s="66">
        <f t="shared" si="21"/>
        <v>300</v>
      </c>
      <c r="J293" s="123">
        <v>300</v>
      </c>
      <c r="K293" s="88">
        <f t="shared" si="22"/>
        <v>0</v>
      </c>
      <c r="L293" s="124">
        <v>300</v>
      </c>
      <c r="M293" s="66">
        <v>224</v>
      </c>
      <c r="N293" s="88">
        <f t="shared" si="23"/>
        <v>0</v>
      </c>
      <c r="O293" s="124">
        <v>224</v>
      </c>
      <c r="P293" s="153">
        <v>0</v>
      </c>
      <c r="Q293" s="141">
        <v>16</v>
      </c>
      <c r="R293" s="141"/>
      <c r="S293" s="116">
        <v>0</v>
      </c>
      <c r="T293" s="66">
        <v>0</v>
      </c>
      <c r="U293" s="66">
        <v>0</v>
      </c>
      <c r="V293" s="66">
        <v>0</v>
      </c>
      <c r="W293" s="66">
        <v>0</v>
      </c>
      <c r="X293" s="66">
        <v>0</v>
      </c>
      <c r="Y293" s="66">
        <v>0</v>
      </c>
      <c r="Z293" s="116">
        <v>0</v>
      </c>
      <c r="AA293" s="66">
        <v>0</v>
      </c>
      <c r="AB293" s="66">
        <v>0</v>
      </c>
      <c r="AC293" s="66">
        <v>0</v>
      </c>
      <c r="AD293" s="66">
        <v>22</v>
      </c>
      <c r="AE293" s="66">
        <v>10</v>
      </c>
      <c r="AF293" s="66">
        <v>86</v>
      </c>
      <c r="AG293" s="66">
        <v>1</v>
      </c>
      <c r="AH293" s="66">
        <v>5</v>
      </c>
      <c r="AI293" s="116">
        <v>0</v>
      </c>
      <c r="AJ293" s="66">
        <v>0</v>
      </c>
      <c r="AK293" s="118">
        <v>0</v>
      </c>
      <c r="AL293" s="66">
        <v>0</v>
      </c>
      <c r="AM293" s="119">
        <v>0</v>
      </c>
      <c r="AN293" s="120">
        <f t="shared" si="24"/>
        <v>14.6</v>
      </c>
    </row>
    <row r="294" spans="1:40" x14ac:dyDescent="0.2">
      <c r="A294" s="154" t="s">
        <v>393</v>
      </c>
      <c r="B294" s="50" t="s">
        <v>132</v>
      </c>
      <c r="C294" s="50" t="s">
        <v>442</v>
      </c>
      <c r="D294" s="50">
        <v>10</v>
      </c>
      <c r="E294" s="136"/>
      <c r="F294" s="52"/>
      <c r="G294" s="66">
        <v>300</v>
      </c>
      <c r="H294" s="88">
        <f t="shared" si="20"/>
        <v>0</v>
      </c>
      <c r="I294" s="66">
        <f t="shared" si="21"/>
        <v>300</v>
      </c>
      <c r="J294" s="123">
        <v>300</v>
      </c>
      <c r="K294" s="88">
        <f t="shared" si="22"/>
        <v>0</v>
      </c>
      <c r="L294" s="124">
        <v>300</v>
      </c>
      <c r="M294" s="66">
        <v>300</v>
      </c>
      <c r="N294" s="88">
        <f t="shared" si="23"/>
        <v>0</v>
      </c>
      <c r="O294" s="124">
        <v>300</v>
      </c>
      <c r="P294" s="153">
        <v>0</v>
      </c>
      <c r="Q294" s="141">
        <v>13</v>
      </c>
      <c r="R294" s="141"/>
      <c r="S294" s="116">
        <v>0</v>
      </c>
      <c r="T294" s="66">
        <v>0</v>
      </c>
      <c r="U294" s="66">
        <v>0</v>
      </c>
      <c r="V294" s="66">
        <v>0</v>
      </c>
      <c r="W294" s="66">
        <v>0</v>
      </c>
      <c r="X294" s="66">
        <v>0</v>
      </c>
      <c r="Y294" s="66">
        <v>0</v>
      </c>
      <c r="Z294" s="116">
        <v>2</v>
      </c>
      <c r="AA294" s="66">
        <v>-9</v>
      </c>
      <c r="AB294" s="66">
        <v>0</v>
      </c>
      <c r="AC294" s="66">
        <v>0</v>
      </c>
      <c r="AD294" s="66">
        <v>38</v>
      </c>
      <c r="AE294" s="66">
        <v>18</v>
      </c>
      <c r="AF294" s="66">
        <v>248</v>
      </c>
      <c r="AG294" s="66">
        <v>3</v>
      </c>
      <c r="AH294" s="66">
        <v>11</v>
      </c>
      <c r="AI294" s="116">
        <v>346</v>
      </c>
      <c r="AJ294" s="66">
        <v>0</v>
      </c>
      <c r="AK294" s="118">
        <v>0</v>
      </c>
      <c r="AL294" s="66">
        <v>0</v>
      </c>
      <c r="AM294" s="119">
        <v>0</v>
      </c>
      <c r="AN294" s="120">
        <f t="shared" si="24"/>
        <v>41.900000000000006</v>
      </c>
    </row>
    <row r="295" spans="1:40" x14ac:dyDescent="0.2">
      <c r="A295" s="154" t="s">
        <v>528</v>
      </c>
      <c r="B295" s="50" t="s">
        <v>132</v>
      </c>
      <c r="C295" s="50" t="s">
        <v>17</v>
      </c>
      <c r="D295" s="50">
        <v>9</v>
      </c>
      <c r="E295" s="136"/>
      <c r="F295" s="52"/>
      <c r="G295" s="66">
        <v>300</v>
      </c>
      <c r="H295" s="88">
        <f t="shared" si="20"/>
        <v>0</v>
      </c>
      <c r="I295" s="66">
        <f t="shared" si="21"/>
        <v>300</v>
      </c>
      <c r="J295" s="123">
        <v>300</v>
      </c>
      <c r="K295" s="88">
        <f t="shared" si="22"/>
        <v>0</v>
      </c>
      <c r="L295" s="124">
        <v>300</v>
      </c>
      <c r="M295" s="66">
        <v>300</v>
      </c>
      <c r="N295" s="88">
        <f t="shared" si="23"/>
        <v>0</v>
      </c>
      <c r="O295" s="124">
        <v>300</v>
      </c>
      <c r="P295" s="153">
        <v>0</v>
      </c>
      <c r="Q295" s="141">
        <v>11</v>
      </c>
      <c r="R295" s="141"/>
      <c r="S295" s="116">
        <v>0</v>
      </c>
      <c r="T295" s="66">
        <v>0</v>
      </c>
      <c r="U295" s="66">
        <v>0</v>
      </c>
      <c r="V295" s="66">
        <v>0</v>
      </c>
      <c r="W295" s="66">
        <v>0</v>
      </c>
      <c r="X295" s="66">
        <v>0</v>
      </c>
      <c r="Y295" s="66">
        <v>0</v>
      </c>
      <c r="Z295" s="116">
        <v>0</v>
      </c>
      <c r="AA295" s="66">
        <v>0</v>
      </c>
      <c r="AB295" s="66">
        <v>0</v>
      </c>
      <c r="AC295" s="66">
        <v>0</v>
      </c>
      <c r="AD295" s="66">
        <v>31</v>
      </c>
      <c r="AE295" s="66">
        <v>19</v>
      </c>
      <c r="AF295" s="66">
        <v>287</v>
      </c>
      <c r="AG295" s="66">
        <v>2</v>
      </c>
      <c r="AH295" s="66">
        <v>15</v>
      </c>
      <c r="AI295" s="116">
        <v>190</v>
      </c>
      <c r="AJ295" s="66">
        <v>0</v>
      </c>
      <c r="AK295" s="118">
        <v>1</v>
      </c>
      <c r="AL295" s="66">
        <v>0</v>
      </c>
      <c r="AM295" s="119">
        <v>0</v>
      </c>
      <c r="AN295" s="120">
        <f t="shared" si="24"/>
        <v>42.7</v>
      </c>
    </row>
    <row r="296" spans="1:40" x14ac:dyDescent="0.2">
      <c r="A296" s="154" t="s">
        <v>529</v>
      </c>
      <c r="B296" s="50" t="s">
        <v>160</v>
      </c>
      <c r="C296" s="50" t="s">
        <v>16</v>
      </c>
      <c r="D296" s="50">
        <v>12</v>
      </c>
      <c r="E296" s="136" t="s">
        <v>450</v>
      </c>
      <c r="F296" s="52"/>
      <c r="G296" s="66">
        <v>300</v>
      </c>
      <c r="H296" s="88">
        <f t="shared" si="20"/>
        <v>0</v>
      </c>
      <c r="I296" s="66">
        <f t="shared" si="21"/>
        <v>300</v>
      </c>
      <c r="J296" s="123">
        <v>300</v>
      </c>
      <c r="K296" s="88">
        <f t="shared" si="22"/>
        <v>0</v>
      </c>
      <c r="L296" s="124">
        <v>300</v>
      </c>
      <c r="M296" s="66">
        <v>300</v>
      </c>
      <c r="N296" s="88">
        <f t="shared" si="23"/>
        <v>0</v>
      </c>
      <c r="O296" s="124">
        <v>300</v>
      </c>
      <c r="P296" s="153">
        <v>0</v>
      </c>
      <c r="Q296" s="141">
        <v>16</v>
      </c>
      <c r="R296" s="141"/>
      <c r="S296" s="116">
        <v>0</v>
      </c>
      <c r="T296" s="66">
        <v>0</v>
      </c>
      <c r="U296" s="66">
        <v>0</v>
      </c>
      <c r="V296" s="66">
        <v>0</v>
      </c>
      <c r="W296" s="66">
        <v>0</v>
      </c>
      <c r="X296" s="66">
        <v>0</v>
      </c>
      <c r="Y296" s="66">
        <v>0</v>
      </c>
      <c r="Z296" s="116">
        <v>0</v>
      </c>
      <c r="AA296" s="66">
        <v>0</v>
      </c>
      <c r="AB296" s="66">
        <v>0</v>
      </c>
      <c r="AC296" s="66">
        <v>0</v>
      </c>
      <c r="AD296" s="66">
        <v>35</v>
      </c>
      <c r="AE296" s="66">
        <v>18</v>
      </c>
      <c r="AF296" s="66">
        <v>224</v>
      </c>
      <c r="AG296" s="66">
        <v>1</v>
      </c>
      <c r="AH296" s="66">
        <v>11</v>
      </c>
      <c r="AI296" s="116">
        <v>0</v>
      </c>
      <c r="AJ296" s="66">
        <v>0</v>
      </c>
      <c r="AK296" s="118">
        <v>0</v>
      </c>
      <c r="AL296" s="66">
        <v>0</v>
      </c>
      <c r="AM296" s="119">
        <v>0</v>
      </c>
      <c r="AN296" s="120">
        <f t="shared" si="24"/>
        <v>28.4</v>
      </c>
    </row>
    <row r="297" spans="1:40" x14ac:dyDescent="0.2">
      <c r="A297" s="154" t="s">
        <v>530</v>
      </c>
      <c r="B297" s="50" t="s">
        <v>132</v>
      </c>
      <c r="C297" s="50" t="s">
        <v>428</v>
      </c>
      <c r="D297" s="50">
        <v>9</v>
      </c>
      <c r="E297" s="136"/>
      <c r="F297" s="52"/>
      <c r="G297" s="66">
        <v>300</v>
      </c>
      <c r="H297" s="88">
        <f t="shared" si="20"/>
        <v>0</v>
      </c>
      <c r="I297" s="66">
        <f t="shared" si="21"/>
        <v>300</v>
      </c>
      <c r="J297" s="123">
        <v>286</v>
      </c>
      <c r="K297" s="88">
        <f t="shared" si="22"/>
        <v>0</v>
      </c>
      <c r="L297" s="124">
        <v>286</v>
      </c>
      <c r="M297" s="66">
        <v>300</v>
      </c>
      <c r="N297" s="88">
        <f t="shared" si="23"/>
        <v>0</v>
      </c>
      <c r="O297" s="124">
        <v>300</v>
      </c>
      <c r="P297" s="153">
        <v>0.01</v>
      </c>
      <c r="Q297" s="141">
        <v>11</v>
      </c>
      <c r="R297" s="141"/>
      <c r="S297" s="116">
        <v>0</v>
      </c>
      <c r="T297" s="66">
        <v>0</v>
      </c>
      <c r="U297" s="66">
        <v>0</v>
      </c>
      <c r="V297" s="66">
        <v>0</v>
      </c>
      <c r="W297" s="66">
        <v>0</v>
      </c>
      <c r="X297" s="66">
        <v>0</v>
      </c>
      <c r="Y297" s="66">
        <v>0</v>
      </c>
      <c r="Z297" s="116">
        <v>3</v>
      </c>
      <c r="AA297" s="66">
        <v>8</v>
      </c>
      <c r="AB297" s="66">
        <v>0</v>
      </c>
      <c r="AC297" s="66">
        <v>0</v>
      </c>
      <c r="AD297" s="66">
        <v>37</v>
      </c>
      <c r="AE297" s="66">
        <v>23</v>
      </c>
      <c r="AF297" s="66">
        <v>284</v>
      </c>
      <c r="AG297" s="66">
        <v>1</v>
      </c>
      <c r="AH297" s="66">
        <v>15</v>
      </c>
      <c r="AI297" s="116">
        <v>85</v>
      </c>
      <c r="AJ297" s="66">
        <v>0</v>
      </c>
      <c r="AK297" s="118">
        <v>0</v>
      </c>
      <c r="AL297" s="66">
        <v>0</v>
      </c>
      <c r="AM297" s="119">
        <v>0</v>
      </c>
      <c r="AN297" s="120">
        <f t="shared" si="24"/>
        <v>35.200000000000003</v>
      </c>
    </row>
    <row r="298" spans="1:40" x14ac:dyDescent="0.2">
      <c r="A298" s="154" t="s">
        <v>327</v>
      </c>
      <c r="B298" s="50" t="s">
        <v>129</v>
      </c>
      <c r="C298" s="50" t="s">
        <v>444</v>
      </c>
      <c r="D298" s="50">
        <v>9</v>
      </c>
      <c r="E298" s="136"/>
      <c r="F298" s="52"/>
      <c r="G298" s="66">
        <v>300</v>
      </c>
      <c r="H298" s="88">
        <f t="shared" si="20"/>
        <v>0</v>
      </c>
      <c r="I298" s="66">
        <f t="shared" si="21"/>
        <v>300</v>
      </c>
      <c r="J298" s="123">
        <v>300</v>
      </c>
      <c r="K298" s="88">
        <f t="shared" si="22"/>
        <v>0</v>
      </c>
      <c r="L298" s="124">
        <v>300</v>
      </c>
      <c r="M298" s="66">
        <v>300</v>
      </c>
      <c r="N298" s="88">
        <f t="shared" si="23"/>
        <v>0</v>
      </c>
      <c r="O298" s="124">
        <v>300</v>
      </c>
      <c r="P298" s="153">
        <v>0</v>
      </c>
      <c r="Q298" s="141">
        <v>5</v>
      </c>
      <c r="R298" s="141"/>
      <c r="S298" s="116">
        <v>0</v>
      </c>
      <c r="T298" s="66">
        <v>0</v>
      </c>
      <c r="U298" s="66">
        <v>0</v>
      </c>
      <c r="V298" s="66">
        <v>0</v>
      </c>
      <c r="W298" s="66">
        <v>0</v>
      </c>
      <c r="X298" s="66">
        <v>0</v>
      </c>
      <c r="Y298" s="66">
        <v>0</v>
      </c>
      <c r="Z298" s="116">
        <v>5</v>
      </c>
      <c r="AA298" s="66">
        <v>14</v>
      </c>
      <c r="AB298" s="66">
        <v>0</v>
      </c>
      <c r="AC298" s="66">
        <v>1</v>
      </c>
      <c r="AD298" s="66">
        <v>0</v>
      </c>
      <c r="AE298" s="66">
        <v>0</v>
      </c>
      <c r="AF298" s="66">
        <v>0</v>
      </c>
      <c r="AG298" s="66">
        <v>0</v>
      </c>
      <c r="AH298" s="66">
        <v>0</v>
      </c>
      <c r="AI298" s="116">
        <v>0</v>
      </c>
      <c r="AJ298" s="66">
        <v>0</v>
      </c>
      <c r="AK298" s="118">
        <v>0</v>
      </c>
      <c r="AL298" s="66">
        <v>0</v>
      </c>
      <c r="AM298" s="119">
        <v>0</v>
      </c>
      <c r="AN298" s="120">
        <f t="shared" si="24"/>
        <v>1.4</v>
      </c>
    </row>
    <row r="299" spans="1:40" x14ac:dyDescent="0.2">
      <c r="A299" s="154" t="s">
        <v>531</v>
      </c>
      <c r="B299" s="50" t="s">
        <v>160</v>
      </c>
      <c r="C299" s="50" t="s">
        <v>12</v>
      </c>
      <c r="D299" s="50">
        <v>11</v>
      </c>
      <c r="E299" s="136"/>
      <c r="F299" s="52"/>
      <c r="G299" s="66">
        <v>300</v>
      </c>
      <c r="H299" s="88">
        <f t="shared" si="20"/>
        <v>0</v>
      </c>
      <c r="I299" s="66">
        <f t="shared" si="21"/>
        <v>300</v>
      </c>
      <c r="J299" s="123">
        <v>300</v>
      </c>
      <c r="K299" s="88">
        <f t="shared" si="22"/>
        <v>0</v>
      </c>
      <c r="L299" s="124">
        <v>300</v>
      </c>
      <c r="M299" s="66">
        <v>300</v>
      </c>
      <c r="N299" s="88">
        <f t="shared" si="23"/>
        <v>0</v>
      </c>
      <c r="O299" s="124">
        <v>300</v>
      </c>
      <c r="P299" s="153">
        <v>0</v>
      </c>
      <c r="Q299" s="141">
        <v>14</v>
      </c>
      <c r="R299" s="141"/>
      <c r="S299" s="116">
        <v>0</v>
      </c>
      <c r="T299" s="66">
        <v>0</v>
      </c>
      <c r="U299" s="66">
        <v>0</v>
      </c>
      <c r="V299" s="66">
        <v>0</v>
      </c>
      <c r="W299" s="66">
        <v>0</v>
      </c>
      <c r="X299" s="66">
        <v>0</v>
      </c>
      <c r="Y299" s="66">
        <v>0</v>
      </c>
      <c r="Z299" s="116">
        <v>0</v>
      </c>
      <c r="AA299" s="66">
        <v>0</v>
      </c>
      <c r="AB299" s="66">
        <v>0</v>
      </c>
      <c r="AC299" s="66">
        <v>0</v>
      </c>
      <c r="AD299" s="66">
        <v>11</v>
      </c>
      <c r="AE299" s="66">
        <v>8</v>
      </c>
      <c r="AF299" s="66">
        <v>121</v>
      </c>
      <c r="AG299" s="66">
        <v>1</v>
      </c>
      <c r="AH299" s="66">
        <v>4</v>
      </c>
      <c r="AI299" s="116">
        <v>0</v>
      </c>
      <c r="AJ299" s="66">
        <v>0</v>
      </c>
      <c r="AK299" s="118">
        <v>0</v>
      </c>
      <c r="AL299" s="66">
        <v>0</v>
      </c>
      <c r="AM299" s="119">
        <v>0</v>
      </c>
      <c r="AN299" s="120">
        <f t="shared" si="24"/>
        <v>18.100000000000001</v>
      </c>
    </row>
    <row r="300" spans="1:40" x14ac:dyDescent="0.2">
      <c r="A300" s="154" t="s">
        <v>369</v>
      </c>
      <c r="B300" s="50" t="s">
        <v>158</v>
      </c>
      <c r="C300" s="50" t="s">
        <v>19</v>
      </c>
      <c r="D300" s="50">
        <v>5</v>
      </c>
      <c r="E300" s="136"/>
      <c r="F300" s="52"/>
      <c r="G300" s="66">
        <v>300</v>
      </c>
      <c r="H300" s="88">
        <f t="shared" si="20"/>
        <v>0</v>
      </c>
      <c r="I300" s="66">
        <f t="shared" si="21"/>
        <v>300</v>
      </c>
      <c r="J300" s="123">
        <v>300</v>
      </c>
      <c r="K300" s="88">
        <f t="shared" si="22"/>
        <v>0</v>
      </c>
      <c r="L300" s="124">
        <v>300</v>
      </c>
      <c r="M300" s="66">
        <v>300</v>
      </c>
      <c r="N300" s="88">
        <f t="shared" si="23"/>
        <v>0</v>
      </c>
      <c r="O300" s="124">
        <v>300</v>
      </c>
      <c r="P300" s="153">
        <v>0.02</v>
      </c>
      <c r="Q300" s="141">
        <v>6</v>
      </c>
      <c r="R300" s="141"/>
      <c r="S300" s="116">
        <v>96</v>
      </c>
      <c r="T300" s="66">
        <v>67</v>
      </c>
      <c r="U300" s="66">
        <v>1103</v>
      </c>
      <c r="V300" s="66">
        <v>7</v>
      </c>
      <c r="W300" s="66">
        <v>3</v>
      </c>
      <c r="X300" s="66">
        <v>7</v>
      </c>
      <c r="Y300" s="66">
        <v>63</v>
      </c>
      <c r="Z300" s="116">
        <v>15</v>
      </c>
      <c r="AA300" s="66">
        <v>78</v>
      </c>
      <c r="AB300" s="66">
        <v>0</v>
      </c>
      <c r="AC300" s="66">
        <v>5</v>
      </c>
      <c r="AD300" s="66">
        <v>0</v>
      </c>
      <c r="AE300" s="66">
        <v>0</v>
      </c>
      <c r="AF300" s="66">
        <v>0</v>
      </c>
      <c r="AG300" s="66">
        <v>0</v>
      </c>
      <c r="AH300" s="66">
        <v>0</v>
      </c>
      <c r="AI300" s="116">
        <v>0</v>
      </c>
      <c r="AJ300" s="66">
        <v>0</v>
      </c>
      <c r="AK300" s="118">
        <v>0</v>
      </c>
      <c r="AL300" s="66">
        <v>0</v>
      </c>
      <c r="AM300" s="119">
        <v>0</v>
      </c>
      <c r="AN300" s="120">
        <f t="shared" si="24"/>
        <v>76.92</v>
      </c>
    </row>
    <row r="301" spans="1:40" x14ac:dyDescent="0.2">
      <c r="A301" s="154" t="s">
        <v>532</v>
      </c>
      <c r="B301" s="50" t="s">
        <v>160</v>
      </c>
      <c r="C301" s="50" t="s">
        <v>452</v>
      </c>
      <c r="D301" s="50">
        <v>10</v>
      </c>
      <c r="E301" s="136" t="s">
        <v>439</v>
      </c>
      <c r="F301" s="52"/>
      <c r="G301" s="66">
        <v>300</v>
      </c>
      <c r="H301" s="88">
        <f t="shared" si="20"/>
        <v>0</v>
      </c>
      <c r="I301" s="66">
        <f t="shared" si="21"/>
        <v>300</v>
      </c>
      <c r="J301" s="123">
        <v>300</v>
      </c>
      <c r="K301" s="88">
        <f t="shared" si="22"/>
        <v>0</v>
      </c>
      <c r="L301" s="124">
        <v>300</v>
      </c>
      <c r="M301" s="66">
        <v>300</v>
      </c>
      <c r="N301" s="88">
        <f t="shared" si="23"/>
        <v>0</v>
      </c>
      <c r="O301" s="124">
        <v>300</v>
      </c>
      <c r="P301" s="153">
        <v>0</v>
      </c>
      <c r="Q301" s="141">
        <v>7</v>
      </c>
      <c r="R301" s="141"/>
      <c r="S301" s="116">
        <v>0</v>
      </c>
      <c r="T301" s="66">
        <v>0</v>
      </c>
      <c r="U301" s="66">
        <v>0</v>
      </c>
      <c r="V301" s="66">
        <v>0</v>
      </c>
      <c r="W301" s="66">
        <v>0</v>
      </c>
      <c r="X301" s="66">
        <v>0</v>
      </c>
      <c r="Y301" s="66">
        <v>0</v>
      </c>
      <c r="Z301" s="116">
        <v>0</v>
      </c>
      <c r="AA301" s="66">
        <v>0</v>
      </c>
      <c r="AB301" s="66">
        <v>0</v>
      </c>
      <c r="AC301" s="66">
        <v>0</v>
      </c>
      <c r="AD301" s="66">
        <v>13</v>
      </c>
      <c r="AE301" s="66">
        <v>8</v>
      </c>
      <c r="AF301" s="66">
        <v>100</v>
      </c>
      <c r="AG301" s="66">
        <v>0</v>
      </c>
      <c r="AH301" s="66">
        <v>6</v>
      </c>
      <c r="AI301" s="116">
        <v>0</v>
      </c>
      <c r="AJ301" s="66">
        <v>0</v>
      </c>
      <c r="AK301" s="118">
        <v>0</v>
      </c>
      <c r="AL301" s="66">
        <v>0</v>
      </c>
      <c r="AM301" s="119">
        <v>0</v>
      </c>
      <c r="AN301" s="120">
        <f t="shared" si="24"/>
        <v>10</v>
      </c>
    </row>
    <row r="302" spans="1:40" x14ac:dyDescent="0.2">
      <c r="A302" s="154" t="s">
        <v>358</v>
      </c>
      <c r="B302" s="50" t="s">
        <v>160</v>
      </c>
      <c r="C302" s="50" t="s">
        <v>428</v>
      </c>
      <c r="D302" s="50">
        <v>9</v>
      </c>
      <c r="E302" s="136"/>
      <c r="F302" s="52"/>
      <c r="G302" s="66">
        <v>300</v>
      </c>
      <c r="H302" s="88">
        <f t="shared" si="20"/>
        <v>0</v>
      </c>
      <c r="I302" s="66">
        <f t="shared" si="21"/>
        <v>300</v>
      </c>
      <c r="J302" s="123">
        <v>300</v>
      </c>
      <c r="K302" s="88">
        <f t="shared" si="22"/>
        <v>0</v>
      </c>
      <c r="L302" s="124">
        <v>300</v>
      </c>
      <c r="M302" s="66">
        <v>300</v>
      </c>
      <c r="N302" s="88">
        <f t="shared" si="23"/>
        <v>0</v>
      </c>
      <c r="O302" s="124">
        <v>300</v>
      </c>
      <c r="P302" s="153">
        <v>0</v>
      </c>
      <c r="Q302" s="141" t="s">
        <v>101</v>
      </c>
      <c r="R302" s="141"/>
      <c r="S302" s="116" t="s">
        <v>101</v>
      </c>
      <c r="T302" s="66" t="s">
        <v>101</v>
      </c>
      <c r="U302" s="66" t="s">
        <v>101</v>
      </c>
      <c r="V302" s="66" t="s">
        <v>101</v>
      </c>
      <c r="W302" s="66" t="s">
        <v>101</v>
      </c>
      <c r="X302" s="66" t="s">
        <v>101</v>
      </c>
      <c r="Y302" s="66" t="s">
        <v>101</v>
      </c>
      <c r="Z302" s="116" t="s">
        <v>101</v>
      </c>
      <c r="AA302" s="66" t="s">
        <v>101</v>
      </c>
      <c r="AB302" s="66" t="s">
        <v>101</v>
      </c>
      <c r="AC302" s="66" t="s">
        <v>101</v>
      </c>
      <c r="AD302" s="66" t="s">
        <v>101</v>
      </c>
      <c r="AE302" s="66" t="s">
        <v>101</v>
      </c>
      <c r="AF302" s="66" t="s">
        <v>101</v>
      </c>
      <c r="AG302" s="66" t="s">
        <v>101</v>
      </c>
      <c r="AH302" s="66" t="s">
        <v>101</v>
      </c>
      <c r="AI302" s="116" t="s">
        <v>101</v>
      </c>
      <c r="AJ302" s="66" t="s">
        <v>101</v>
      </c>
      <c r="AK302" s="118" t="s">
        <v>101</v>
      </c>
      <c r="AL302" s="66" t="s">
        <v>101</v>
      </c>
      <c r="AM302" s="119" t="s">
        <v>101</v>
      </c>
      <c r="AN302" s="120">
        <f t="shared" si="24"/>
        <v>0</v>
      </c>
    </row>
    <row r="303" spans="1:40" x14ac:dyDescent="0.2">
      <c r="A303" s="154" t="s">
        <v>533</v>
      </c>
      <c r="B303" s="50" t="s">
        <v>160</v>
      </c>
      <c r="C303" s="50" t="s">
        <v>436</v>
      </c>
      <c r="D303" s="50">
        <v>8</v>
      </c>
      <c r="E303" s="136"/>
      <c r="F303" s="52"/>
      <c r="G303" s="66">
        <v>300</v>
      </c>
      <c r="H303" s="88">
        <f t="shared" si="20"/>
        <v>0</v>
      </c>
      <c r="I303" s="66">
        <f t="shared" si="21"/>
        <v>300</v>
      </c>
      <c r="J303" s="123">
        <v>300</v>
      </c>
      <c r="K303" s="88">
        <f t="shared" si="22"/>
        <v>0</v>
      </c>
      <c r="L303" s="124">
        <v>300</v>
      </c>
      <c r="M303" s="66">
        <v>300</v>
      </c>
      <c r="N303" s="88">
        <f t="shared" si="23"/>
        <v>0</v>
      </c>
      <c r="O303" s="124">
        <v>300</v>
      </c>
      <c r="P303" s="153">
        <v>0.01</v>
      </c>
      <c r="Q303" s="141">
        <v>16</v>
      </c>
      <c r="R303" s="141"/>
      <c r="S303" s="116">
        <v>0</v>
      </c>
      <c r="T303" s="66">
        <v>0</v>
      </c>
      <c r="U303" s="66">
        <v>0</v>
      </c>
      <c r="V303" s="66">
        <v>0</v>
      </c>
      <c r="W303" s="66">
        <v>0</v>
      </c>
      <c r="X303" s="66">
        <v>0</v>
      </c>
      <c r="Y303" s="66">
        <v>0</v>
      </c>
      <c r="Z303" s="116">
        <v>0</v>
      </c>
      <c r="AA303" s="66">
        <v>0</v>
      </c>
      <c r="AB303" s="66">
        <v>0</v>
      </c>
      <c r="AC303" s="66">
        <v>0</v>
      </c>
      <c r="AD303" s="66">
        <v>30</v>
      </c>
      <c r="AE303" s="66">
        <v>18</v>
      </c>
      <c r="AF303" s="66">
        <v>157</v>
      </c>
      <c r="AG303" s="66">
        <v>2</v>
      </c>
      <c r="AH303" s="66">
        <v>5</v>
      </c>
      <c r="AI303" s="116">
        <v>0</v>
      </c>
      <c r="AJ303" s="66">
        <v>0</v>
      </c>
      <c r="AK303" s="118">
        <v>0</v>
      </c>
      <c r="AL303" s="66">
        <v>0</v>
      </c>
      <c r="AM303" s="119">
        <v>0</v>
      </c>
      <c r="AN303" s="120">
        <f t="shared" si="24"/>
        <v>27.7</v>
      </c>
    </row>
    <row r="304" spans="1:40" x14ac:dyDescent="0.2">
      <c r="A304" s="154" t="s">
        <v>345</v>
      </c>
      <c r="B304" s="50" t="s">
        <v>160</v>
      </c>
      <c r="C304" s="50" t="s">
        <v>13</v>
      </c>
      <c r="D304" s="50">
        <v>11</v>
      </c>
      <c r="E304" s="136"/>
      <c r="F304" s="52"/>
      <c r="G304" s="66">
        <v>300</v>
      </c>
      <c r="H304" s="88">
        <f t="shared" si="20"/>
        <v>0</v>
      </c>
      <c r="I304" s="66">
        <f t="shared" si="21"/>
        <v>300</v>
      </c>
      <c r="J304" s="123">
        <v>300</v>
      </c>
      <c r="K304" s="88">
        <f t="shared" si="22"/>
        <v>0</v>
      </c>
      <c r="L304" s="124">
        <v>300</v>
      </c>
      <c r="M304" s="66">
        <v>300</v>
      </c>
      <c r="N304" s="88">
        <f t="shared" si="23"/>
        <v>0</v>
      </c>
      <c r="O304" s="124">
        <v>300</v>
      </c>
      <c r="P304" s="153">
        <v>0</v>
      </c>
      <c r="Q304" s="141">
        <v>3</v>
      </c>
      <c r="R304" s="141"/>
      <c r="S304" s="116">
        <v>0</v>
      </c>
      <c r="T304" s="66">
        <v>0</v>
      </c>
      <c r="U304" s="66">
        <v>0</v>
      </c>
      <c r="V304" s="66">
        <v>0</v>
      </c>
      <c r="W304" s="66">
        <v>0</v>
      </c>
      <c r="X304" s="66">
        <v>0</v>
      </c>
      <c r="Y304" s="66">
        <v>0</v>
      </c>
      <c r="Z304" s="116">
        <v>0</v>
      </c>
      <c r="AA304" s="66">
        <v>0</v>
      </c>
      <c r="AB304" s="66">
        <v>0</v>
      </c>
      <c r="AC304" s="66">
        <v>0</v>
      </c>
      <c r="AD304" s="66">
        <v>6</v>
      </c>
      <c r="AE304" s="66">
        <v>4</v>
      </c>
      <c r="AF304" s="66">
        <v>38</v>
      </c>
      <c r="AG304" s="66">
        <v>0</v>
      </c>
      <c r="AH304" s="66">
        <v>1</v>
      </c>
      <c r="AI304" s="116">
        <v>0</v>
      </c>
      <c r="AJ304" s="66">
        <v>0</v>
      </c>
      <c r="AK304" s="118">
        <v>0</v>
      </c>
      <c r="AL304" s="66">
        <v>0</v>
      </c>
      <c r="AM304" s="119">
        <v>0</v>
      </c>
      <c r="AN304" s="120">
        <f t="shared" si="24"/>
        <v>3.8</v>
      </c>
    </row>
    <row r="305" spans="1:40" x14ac:dyDescent="0.2">
      <c r="A305" s="154" t="s">
        <v>367</v>
      </c>
      <c r="B305" s="50" t="s">
        <v>160</v>
      </c>
      <c r="C305" s="50" t="s">
        <v>448</v>
      </c>
      <c r="D305" s="50">
        <v>11</v>
      </c>
      <c r="E305" s="136" t="s">
        <v>454</v>
      </c>
      <c r="F305" s="52"/>
      <c r="G305" s="66">
        <v>300</v>
      </c>
      <c r="H305" s="88">
        <f t="shared" ref="H305:H329" si="25">I305-G305</f>
        <v>0</v>
      </c>
      <c r="I305" s="66">
        <f t="shared" ref="I305:I329" si="26">G305</f>
        <v>300</v>
      </c>
      <c r="J305" s="123">
        <v>300</v>
      </c>
      <c r="K305" s="88">
        <f t="shared" ref="K305:K329" si="27">L305-J305</f>
        <v>0</v>
      </c>
      <c r="L305" s="124">
        <v>300</v>
      </c>
      <c r="M305" s="66">
        <v>300</v>
      </c>
      <c r="N305" s="88">
        <f t="shared" ref="N305:N329" si="28">O305-M305</f>
        <v>0</v>
      </c>
      <c r="O305" s="124">
        <v>300</v>
      </c>
      <c r="P305" s="153">
        <v>0</v>
      </c>
      <c r="Q305" s="141">
        <v>16</v>
      </c>
      <c r="R305" s="141"/>
      <c r="S305" s="116">
        <v>0</v>
      </c>
      <c r="T305" s="66">
        <v>0</v>
      </c>
      <c r="U305" s="66">
        <v>0</v>
      </c>
      <c r="V305" s="66">
        <v>0</v>
      </c>
      <c r="W305" s="66">
        <v>0</v>
      </c>
      <c r="X305" s="66">
        <v>0</v>
      </c>
      <c r="Y305" s="66">
        <v>0</v>
      </c>
      <c r="Z305" s="116">
        <v>0</v>
      </c>
      <c r="AA305" s="66">
        <v>0</v>
      </c>
      <c r="AB305" s="66">
        <v>0</v>
      </c>
      <c r="AC305" s="66">
        <v>0</v>
      </c>
      <c r="AD305" s="66">
        <v>16</v>
      </c>
      <c r="AE305" s="66">
        <v>12</v>
      </c>
      <c r="AF305" s="66">
        <v>107</v>
      </c>
      <c r="AG305" s="66">
        <v>1</v>
      </c>
      <c r="AH305" s="66">
        <v>5</v>
      </c>
      <c r="AI305" s="116">
        <v>0</v>
      </c>
      <c r="AJ305" s="66">
        <v>0</v>
      </c>
      <c r="AK305" s="118">
        <v>0</v>
      </c>
      <c r="AL305" s="66">
        <v>1</v>
      </c>
      <c r="AM305" s="119">
        <v>0</v>
      </c>
      <c r="AN305" s="120">
        <f t="shared" si="24"/>
        <v>16.7</v>
      </c>
    </row>
    <row r="306" spans="1:40" x14ac:dyDescent="0.2">
      <c r="A306" s="154" t="s">
        <v>361</v>
      </c>
      <c r="B306" s="50" t="s">
        <v>160</v>
      </c>
      <c r="C306" s="50" t="s">
        <v>440</v>
      </c>
      <c r="D306" s="50">
        <v>9</v>
      </c>
      <c r="E306" s="136" t="s">
        <v>454</v>
      </c>
      <c r="F306" s="52"/>
      <c r="G306" s="66">
        <v>300</v>
      </c>
      <c r="H306" s="88">
        <f t="shared" si="25"/>
        <v>0</v>
      </c>
      <c r="I306" s="66">
        <f t="shared" si="26"/>
        <v>300</v>
      </c>
      <c r="J306" s="123">
        <v>300</v>
      </c>
      <c r="K306" s="88">
        <f t="shared" si="27"/>
        <v>0</v>
      </c>
      <c r="L306" s="124">
        <v>300</v>
      </c>
      <c r="M306" s="66">
        <v>300</v>
      </c>
      <c r="N306" s="88">
        <f t="shared" si="28"/>
        <v>0</v>
      </c>
      <c r="O306" s="124">
        <v>300</v>
      </c>
      <c r="P306" s="153">
        <v>0</v>
      </c>
      <c r="Q306" s="141" t="s">
        <v>101</v>
      </c>
      <c r="R306" s="141"/>
      <c r="S306" s="116" t="s">
        <v>101</v>
      </c>
      <c r="T306" s="66" t="s">
        <v>101</v>
      </c>
      <c r="U306" s="66" t="s">
        <v>101</v>
      </c>
      <c r="V306" s="66" t="s">
        <v>101</v>
      </c>
      <c r="W306" s="66" t="s">
        <v>101</v>
      </c>
      <c r="X306" s="66" t="s">
        <v>101</v>
      </c>
      <c r="Y306" s="66" t="s">
        <v>101</v>
      </c>
      <c r="Z306" s="116" t="s">
        <v>101</v>
      </c>
      <c r="AA306" s="66" t="s">
        <v>101</v>
      </c>
      <c r="AB306" s="66" t="s">
        <v>101</v>
      </c>
      <c r="AC306" s="66" t="s">
        <v>101</v>
      </c>
      <c r="AD306" s="66" t="s">
        <v>101</v>
      </c>
      <c r="AE306" s="66" t="s">
        <v>101</v>
      </c>
      <c r="AF306" s="66" t="s">
        <v>101</v>
      </c>
      <c r="AG306" s="66" t="s">
        <v>101</v>
      </c>
      <c r="AH306" s="66" t="s">
        <v>101</v>
      </c>
      <c r="AI306" s="116" t="s">
        <v>101</v>
      </c>
      <c r="AJ306" s="66" t="s">
        <v>101</v>
      </c>
      <c r="AK306" s="118" t="s">
        <v>101</v>
      </c>
      <c r="AL306" s="66" t="s">
        <v>101</v>
      </c>
      <c r="AM306" s="119" t="s">
        <v>101</v>
      </c>
      <c r="AN306" s="120">
        <f t="shared" si="24"/>
        <v>0</v>
      </c>
    </row>
    <row r="307" spans="1:40" x14ac:dyDescent="0.2">
      <c r="A307" s="154" t="s">
        <v>534</v>
      </c>
      <c r="B307" s="50" t="s">
        <v>160</v>
      </c>
      <c r="C307" s="50" t="s">
        <v>436</v>
      </c>
      <c r="D307" s="50">
        <v>8</v>
      </c>
      <c r="E307" s="136"/>
      <c r="F307" s="52"/>
      <c r="G307" s="66">
        <v>300</v>
      </c>
      <c r="H307" s="88">
        <f t="shared" si="25"/>
        <v>0</v>
      </c>
      <c r="I307" s="66">
        <f t="shared" si="26"/>
        <v>300</v>
      </c>
      <c r="J307" s="123">
        <v>300</v>
      </c>
      <c r="K307" s="88">
        <f t="shared" si="27"/>
        <v>0</v>
      </c>
      <c r="L307" s="124">
        <v>300</v>
      </c>
      <c r="M307" s="66">
        <v>300</v>
      </c>
      <c r="N307" s="88">
        <f t="shared" si="28"/>
        <v>0</v>
      </c>
      <c r="O307" s="124">
        <v>300</v>
      </c>
      <c r="P307" s="153">
        <v>0</v>
      </c>
      <c r="Q307" s="141">
        <v>12</v>
      </c>
      <c r="R307" s="141"/>
      <c r="S307" s="116">
        <v>0</v>
      </c>
      <c r="T307" s="66">
        <v>0</v>
      </c>
      <c r="U307" s="66">
        <v>0</v>
      </c>
      <c r="V307" s="66">
        <v>0</v>
      </c>
      <c r="W307" s="66">
        <v>0</v>
      </c>
      <c r="X307" s="66">
        <v>0</v>
      </c>
      <c r="Y307" s="66">
        <v>0</v>
      </c>
      <c r="Z307" s="116">
        <v>0</v>
      </c>
      <c r="AA307" s="66">
        <v>0</v>
      </c>
      <c r="AB307" s="66">
        <v>0</v>
      </c>
      <c r="AC307" s="66">
        <v>0</v>
      </c>
      <c r="AD307" s="66">
        <v>5</v>
      </c>
      <c r="AE307" s="66">
        <v>4</v>
      </c>
      <c r="AF307" s="66">
        <v>30</v>
      </c>
      <c r="AG307" s="66">
        <v>1</v>
      </c>
      <c r="AH307" s="66">
        <v>1</v>
      </c>
      <c r="AI307" s="116">
        <v>0</v>
      </c>
      <c r="AJ307" s="66">
        <v>0</v>
      </c>
      <c r="AK307" s="118">
        <v>0</v>
      </c>
      <c r="AL307" s="66">
        <v>0</v>
      </c>
      <c r="AM307" s="119">
        <v>0</v>
      </c>
      <c r="AN307" s="120">
        <f t="shared" si="24"/>
        <v>9</v>
      </c>
    </row>
    <row r="308" spans="1:40" x14ac:dyDescent="0.2">
      <c r="A308" s="154" t="s">
        <v>375</v>
      </c>
      <c r="B308" s="50" t="s">
        <v>129</v>
      </c>
      <c r="C308" s="50" t="s">
        <v>444</v>
      </c>
      <c r="D308" s="50">
        <v>9</v>
      </c>
      <c r="E308" s="136"/>
      <c r="F308" s="52"/>
      <c r="G308" s="66">
        <v>300</v>
      </c>
      <c r="H308" s="88">
        <f t="shared" si="25"/>
        <v>0</v>
      </c>
      <c r="I308" s="66">
        <f t="shared" si="26"/>
        <v>300</v>
      </c>
      <c r="J308" s="123">
        <v>300</v>
      </c>
      <c r="K308" s="88">
        <f t="shared" si="27"/>
        <v>0</v>
      </c>
      <c r="L308" s="124">
        <v>300</v>
      </c>
      <c r="M308" s="66">
        <v>300</v>
      </c>
      <c r="N308" s="88">
        <f t="shared" si="28"/>
        <v>0</v>
      </c>
      <c r="O308" s="124">
        <v>300</v>
      </c>
      <c r="P308" s="153">
        <v>0</v>
      </c>
      <c r="Q308" s="141">
        <v>8</v>
      </c>
      <c r="R308" s="141"/>
      <c r="S308" s="116">
        <v>0</v>
      </c>
      <c r="T308" s="66">
        <v>0</v>
      </c>
      <c r="U308" s="66">
        <v>0</v>
      </c>
      <c r="V308" s="66">
        <v>0</v>
      </c>
      <c r="W308" s="66">
        <v>0</v>
      </c>
      <c r="X308" s="66">
        <v>0</v>
      </c>
      <c r="Y308" s="66">
        <v>0</v>
      </c>
      <c r="Z308" s="116">
        <v>47</v>
      </c>
      <c r="AA308" s="66">
        <v>174</v>
      </c>
      <c r="AB308" s="66">
        <v>1</v>
      </c>
      <c r="AC308" s="66">
        <v>9</v>
      </c>
      <c r="AD308" s="66">
        <v>18</v>
      </c>
      <c r="AE308" s="66">
        <v>13</v>
      </c>
      <c r="AF308" s="66">
        <v>103</v>
      </c>
      <c r="AG308" s="66">
        <v>0</v>
      </c>
      <c r="AH308" s="66">
        <v>6</v>
      </c>
      <c r="AI308" s="116">
        <v>93</v>
      </c>
      <c r="AJ308" s="66">
        <v>0</v>
      </c>
      <c r="AK308" s="118">
        <v>0</v>
      </c>
      <c r="AL308" s="66">
        <v>0</v>
      </c>
      <c r="AM308" s="119">
        <v>0</v>
      </c>
      <c r="AN308" s="120">
        <f t="shared" si="24"/>
        <v>33.700000000000003</v>
      </c>
    </row>
    <row r="309" spans="1:40" x14ac:dyDescent="0.2">
      <c r="A309" s="154" t="s">
        <v>535</v>
      </c>
      <c r="B309" s="50" t="s">
        <v>160</v>
      </c>
      <c r="C309" s="50" t="s">
        <v>434</v>
      </c>
      <c r="D309" s="50">
        <v>8</v>
      </c>
      <c r="E309" s="136" t="s">
        <v>454</v>
      </c>
      <c r="F309" s="52"/>
      <c r="G309" s="66">
        <v>300</v>
      </c>
      <c r="H309" s="88">
        <f t="shared" si="25"/>
        <v>0</v>
      </c>
      <c r="I309" s="66">
        <f t="shared" si="26"/>
        <v>300</v>
      </c>
      <c r="J309" s="123">
        <v>300</v>
      </c>
      <c r="K309" s="88">
        <f t="shared" si="27"/>
        <v>0</v>
      </c>
      <c r="L309" s="124">
        <v>300</v>
      </c>
      <c r="M309" s="66">
        <v>300</v>
      </c>
      <c r="N309" s="88">
        <f t="shared" si="28"/>
        <v>0</v>
      </c>
      <c r="O309" s="124">
        <v>300</v>
      </c>
      <c r="P309" s="153">
        <v>0</v>
      </c>
      <c r="Q309" s="141">
        <v>16</v>
      </c>
      <c r="R309" s="141"/>
      <c r="S309" s="116">
        <v>0</v>
      </c>
      <c r="T309" s="66">
        <v>0</v>
      </c>
      <c r="U309" s="66">
        <v>0</v>
      </c>
      <c r="V309" s="66">
        <v>0</v>
      </c>
      <c r="W309" s="66">
        <v>0</v>
      </c>
      <c r="X309" s="66">
        <v>0</v>
      </c>
      <c r="Y309" s="66">
        <v>0</v>
      </c>
      <c r="Z309" s="116">
        <v>0</v>
      </c>
      <c r="AA309" s="66">
        <v>0</v>
      </c>
      <c r="AB309" s="66">
        <v>0</v>
      </c>
      <c r="AC309" s="66">
        <v>0</v>
      </c>
      <c r="AD309" s="66">
        <v>9</v>
      </c>
      <c r="AE309" s="66">
        <v>4</v>
      </c>
      <c r="AF309" s="66">
        <v>88</v>
      </c>
      <c r="AG309" s="66">
        <v>1</v>
      </c>
      <c r="AH309" s="66">
        <v>4</v>
      </c>
      <c r="AI309" s="116">
        <v>0</v>
      </c>
      <c r="AJ309" s="66">
        <v>0</v>
      </c>
      <c r="AK309" s="118">
        <v>0</v>
      </c>
      <c r="AL309" s="66">
        <v>0</v>
      </c>
      <c r="AM309" s="119">
        <v>0</v>
      </c>
      <c r="AN309" s="120">
        <f t="shared" si="24"/>
        <v>14.8</v>
      </c>
    </row>
    <row r="310" spans="1:40" x14ac:dyDescent="0.2">
      <c r="A310" s="154" t="s">
        <v>536</v>
      </c>
      <c r="B310" s="50" t="s">
        <v>160</v>
      </c>
      <c r="C310" s="50" t="s">
        <v>431</v>
      </c>
      <c r="D310" s="50">
        <v>7</v>
      </c>
      <c r="E310" s="136"/>
      <c r="F310" s="52"/>
      <c r="G310" s="66">
        <v>300</v>
      </c>
      <c r="H310" s="88">
        <f t="shared" si="25"/>
        <v>0</v>
      </c>
      <c r="I310" s="66">
        <f t="shared" si="26"/>
        <v>300</v>
      </c>
      <c r="J310" s="123">
        <v>300</v>
      </c>
      <c r="K310" s="88">
        <f t="shared" si="27"/>
        <v>0</v>
      </c>
      <c r="L310" s="124">
        <v>300</v>
      </c>
      <c r="M310" s="66">
        <v>300</v>
      </c>
      <c r="N310" s="88">
        <f t="shared" si="28"/>
        <v>0</v>
      </c>
      <c r="O310" s="124">
        <v>300</v>
      </c>
      <c r="P310" s="153">
        <v>0.01</v>
      </c>
      <c r="Q310" s="141">
        <v>15</v>
      </c>
      <c r="R310" s="141"/>
      <c r="S310" s="116">
        <v>0</v>
      </c>
      <c r="T310" s="66">
        <v>0</v>
      </c>
      <c r="U310" s="66">
        <v>0</v>
      </c>
      <c r="V310" s="66">
        <v>0</v>
      </c>
      <c r="W310" s="66">
        <v>0</v>
      </c>
      <c r="X310" s="66">
        <v>0</v>
      </c>
      <c r="Y310" s="66">
        <v>0</v>
      </c>
      <c r="Z310" s="116">
        <v>0</v>
      </c>
      <c r="AA310" s="66">
        <v>0</v>
      </c>
      <c r="AB310" s="66">
        <v>0</v>
      </c>
      <c r="AC310" s="66">
        <v>0</v>
      </c>
      <c r="AD310" s="66">
        <v>15</v>
      </c>
      <c r="AE310" s="66">
        <v>12</v>
      </c>
      <c r="AF310" s="66">
        <v>124</v>
      </c>
      <c r="AG310" s="66">
        <v>1</v>
      </c>
      <c r="AH310" s="66">
        <v>6</v>
      </c>
      <c r="AI310" s="116">
        <v>0</v>
      </c>
      <c r="AJ310" s="66">
        <v>0</v>
      </c>
      <c r="AK310" s="118">
        <v>0</v>
      </c>
      <c r="AL310" s="66">
        <v>0</v>
      </c>
      <c r="AM310" s="119">
        <v>0</v>
      </c>
      <c r="AN310" s="120">
        <f t="shared" si="24"/>
        <v>18.399999999999999</v>
      </c>
    </row>
    <row r="311" spans="1:40" x14ac:dyDescent="0.2">
      <c r="A311" s="154" t="s">
        <v>344</v>
      </c>
      <c r="B311" s="50" t="s">
        <v>160</v>
      </c>
      <c r="C311" s="50" t="s">
        <v>437</v>
      </c>
      <c r="D311" s="50">
        <v>9</v>
      </c>
      <c r="E311" s="136"/>
      <c r="F311" s="52"/>
      <c r="G311" s="66">
        <v>300</v>
      </c>
      <c r="H311" s="88">
        <f t="shared" si="25"/>
        <v>0</v>
      </c>
      <c r="I311" s="66">
        <f t="shared" si="26"/>
        <v>300</v>
      </c>
      <c r="J311" s="123">
        <v>300</v>
      </c>
      <c r="K311" s="88">
        <f t="shared" si="27"/>
        <v>0</v>
      </c>
      <c r="L311" s="124">
        <v>300</v>
      </c>
      <c r="M311" s="66">
        <v>300</v>
      </c>
      <c r="N311" s="88">
        <f t="shared" si="28"/>
        <v>0</v>
      </c>
      <c r="O311" s="124">
        <v>300</v>
      </c>
      <c r="P311" s="153">
        <v>0</v>
      </c>
      <c r="Q311" s="141">
        <v>14</v>
      </c>
      <c r="R311" s="141"/>
      <c r="S311" s="116">
        <v>0</v>
      </c>
      <c r="T311" s="66">
        <v>0</v>
      </c>
      <c r="U311" s="66">
        <v>0</v>
      </c>
      <c r="V311" s="66">
        <v>0</v>
      </c>
      <c r="W311" s="66">
        <v>0</v>
      </c>
      <c r="X311" s="66">
        <v>0</v>
      </c>
      <c r="Y311" s="66">
        <v>0</v>
      </c>
      <c r="Z311" s="116">
        <v>0</v>
      </c>
      <c r="AA311" s="66">
        <v>0</v>
      </c>
      <c r="AB311" s="66">
        <v>0</v>
      </c>
      <c r="AC311" s="66">
        <v>0</v>
      </c>
      <c r="AD311" s="66">
        <v>15</v>
      </c>
      <c r="AE311" s="66">
        <v>10</v>
      </c>
      <c r="AF311" s="66">
        <v>92</v>
      </c>
      <c r="AG311" s="66">
        <v>1</v>
      </c>
      <c r="AH311" s="66">
        <v>6</v>
      </c>
      <c r="AI311" s="116">
        <v>0</v>
      </c>
      <c r="AJ311" s="66">
        <v>0</v>
      </c>
      <c r="AK311" s="118">
        <v>0</v>
      </c>
      <c r="AL311" s="66">
        <v>0</v>
      </c>
      <c r="AM311" s="119">
        <v>0</v>
      </c>
      <c r="AN311" s="120">
        <f t="shared" si="24"/>
        <v>15.2</v>
      </c>
    </row>
    <row r="312" spans="1:40" x14ac:dyDescent="0.2">
      <c r="A312" s="154" t="s">
        <v>274</v>
      </c>
      <c r="B312" s="50" t="s">
        <v>132</v>
      </c>
      <c r="C312" s="50" t="s">
        <v>438</v>
      </c>
      <c r="D312" s="50">
        <v>11</v>
      </c>
      <c r="E312" s="136"/>
      <c r="F312" s="52"/>
      <c r="G312" s="66">
        <v>300</v>
      </c>
      <c r="H312" s="88">
        <f t="shared" si="25"/>
        <v>0</v>
      </c>
      <c r="I312" s="66">
        <f t="shared" si="26"/>
        <v>300</v>
      </c>
      <c r="J312" s="123">
        <v>278</v>
      </c>
      <c r="K312" s="88">
        <f t="shared" si="27"/>
        <v>0</v>
      </c>
      <c r="L312" s="124">
        <v>278</v>
      </c>
      <c r="M312" s="66">
        <v>129</v>
      </c>
      <c r="N312" s="88">
        <f t="shared" si="28"/>
        <v>0</v>
      </c>
      <c r="O312" s="124">
        <v>129</v>
      </c>
      <c r="P312" s="153">
        <v>0.03</v>
      </c>
      <c r="Q312" s="141">
        <v>15</v>
      </c>
      <c r="R312" s="141"/>
      <c r="S312" s="116">
        <v>0</v>
      </c>
      <c r="T312" s="66">
        <v>0</v>
      </c>
      <c r="U312" s="66">
        <v>0</v>
      </c>
      <c r="V312" s="66">
        <v>0</v>
      </c>
      <c r="W312" s="66">
        <v>0</v>
      </c>
      <c r="X312" s="66">
        <v>0</v>
      </c>
      <c r="Y312" s="66">
        <v>0</v>
      </c>
      <c r="Z312" s="116">
        <v>0</v>
      </c>
      <c r="AA312" s="66">
        <v>0</v>
      </c>
      <c r="AB312" s="66">
        <v>0</v>
      </c>
      <c r="AC312" s="66">
        <v>0</v>
      </c>
      <c r="AD312" s="66">
        <v>74</v>
      </c>
      <c r="AE312" s="66">
        <v>27</v>
      </c>
      <c r="AF312" s="66">
        <v>316</v>
      </c>
      <c r="AG312" s="66">
        <v>2</v>
      </c>
      <c r="AH312" s="66">
        <v>19</v>
      </c>
      <c r="AI312" s="116">
        <v>0</v>
      </c>
      <c r="AJ312" s="66">
        <v>0</v>
      </c>
      <c r="AK312" s="118">
        <v>0</v>
      </c>
      <c r="AL312" s="66">
        <v>0</v>
      </c>
      <c r="AM312" s="119">
        <v>0</v>
      </c>
      <c r="AN312" s="120">
        <f t="shared" si="24"/>
        <v>43.6</v>
      </c>
    </row>
    <row r="313" spans="1:40" x14ac:dyDescent="0.2">
      <c r="A313" s="154" t="s">
        <v>326</v>
      </c>
      <c r="B313" s="50" t="s">
        <v>129</v>
      </c>
      <c r="C313" s="50" t="s">
        <v>16</v>
      </c>
      <c r="D313" s="50">
        <v>12</v>
      </c>
      <c r="E313" s="136" t="s">
        <v>439</v>
      </c>
      <c r="F313" s="52"/>
      <c r="G313" s="66">
        <v>300</v>
      </c>
      <c r="H313" s="88">
        <f t="shared" si="25"/>
        <v>0</v>
      </c>
      <c r="I313" s="66">
        <f t="shared" si="26"/>
        <v>300</v>
      </c>
      <c r="J313" s="123">
        <v>300</v>
      </c>
      <c r="K313" s="88">
        <f t="shared" si="27"/>
        <v>0</v>
      </c>
      <c r="L313" s="124">
        <v>300</v>
      </c>
      <c r="M313" s="66">
        <v>300</v>
      </c>
      <c r="N313" s="88">
        <f t="shared" si="28"/>
        <v>0</v>
      </c>
      <c r="O313" s="124">
        <v>300</v>
      </c>
      <c r="P313" s="153">
        <v>0</v>
      </c>
      <c r="Q313" s="141">
        <v>11</v>
      </c>
      <c r="R313" s="141"/>
      <c r="S313" s="116">
        <v>0</v>
      </c>
      <c r="T313" s="66">
        <v>0</v>
      </c>
      <c r="U313" s="66">
        <v>0</v>
      </c>
      <c r="V313" s="66">
        <v>0</v>
      </c>
      <c r="W313" s="66">
        <v>0</v>
      </c>
      <c r="X313" s="66">
        <v>0</v>
      </c>
      <c r="Y313" s="66">
        <v>0</v>
      </c>
      <c r="Z313" s="116">
        <v>46</v>
      </c>
      <c r="AA313" s="66">
        <v>181</v>
      </c>
      <c r="AB313" s="66">
        <v>0</v>
      </c>
      <c r="AC313" s="66">
        <v>7</v>
      </c>
      <c r="AD313" s="66">
        <v>28</v>
      </c>
      <c r="AE313" s="66">
        <v>20</v>
      </c>
      <c r="AF313" s="66">
        <v>155</v>
      </c>
      <c r="AG313" s="66">
        <v>1</v>
      </c>
      <c r="AH313" s="66">
        <v>10</v>
      </c>
      <c r="AI313" s="116">
        <v>-7</v>
      </c>
      <c r="AJ313" s="66">
        <v>0</v>
      </c>
      <c r="AK313" s="118">
        <v>0</v>
      </c>
      <c r="AL313" s="66">
        <v>0</v>
      </c>
      <c r="AM313" s="119">
        <v>0</v>
      </c>
      <c r="AN313" s="120">
        <f t="shared" si="24"/>
        <v>39.6</v>
      </c>
    </row>
    <row r="314" spans="1:40" x14ac:dyDescent="0.2">
      <c r="A314" s="154" t="s">
        <v>537</v>
      </c>
      <c r="B314" s="50" t="s">
        <v>160</v>
      </c>
      <c r="C314" s="50" t="s">
        <v>442</v>
      </c>
      <c r="D314" s="50">
        <v>10</v>
      </c>
      <c r="E314" s="136"/>
      <c r="F314" s="52"/>
      <c r="G314" s="66">
        <v>300</v>
      </c>
      <c r="H314" s="88">
        <f t="shared" si="25"/>
        <v>0</v>
      </c>
      <c r="I314" s="66">
        <f t="shared" si="26"/>
        <v>300</v>
      </c>
      <c r="J314" s="123">
        <v>300</v>
      </c>
      <c r="K314" s="88">
        <f t="shared" si="27"/>
        <v>0</v>
      </c>
      <c r="L314" s="124">
        <v>300</v>
      </c>
      <c r="M314" s="66">
        <v>300</v>
      </c>
      <c r="N314" s="88">
        <f t="shared" si="28"/>
        <v>0</v>
      </c>
      <c r="O314" s="124">
        <v>300</v>
      </c>
      <c r="P314" s="153">
        <v>0</v>
      </c>
      <c r="Q314" s="141" t="s">
        <v>101</v>
      </c>
      <c r="R314" s="141"/>
      <c r="S314" s="116" t="s">
        <v>101</v>
      </c>
      <c r="T314" s="66" t="s">
        <v>101</v>
      </c>
      <c r="U314" s="66" t="s">
        <v>101</v>
      </c>
      <c r="V314" s="66" t="s">
        <v>101</v>
      </c>
      <c r="W314" s="66" t="s">
        <v>101</v>
      </c>
      <c r="X314" s="66" t="s">
        <v>101</v>
      </c>
      <c r="Y314" s="66" t="s">
        <v>101</v>
      </c>
      <c r="Z314" s="116" t="s">
        <v>101</v>
      </c>
      <c r="AA314" s="66" t="s">
        <v>101</v>
      </c>
      <c r="AB314" s="66" t="s">
        <v>101</v>
      </c>
      <c r="AC314" s="66" t="s">
        <v>101</v>
      </c>
      <c r="AD314" s="66" t="s">
        <v>101</v>
      </c>
      <c r="AE314" s="66" t="s">
        <v>101</v>
      </c>
      <c r="AF314" s="66" t="s">
        <v>101</v>
      </c>
      <c r="AG314" s="66" t="s">
        <v>101</v>
      </c>
      <c r="AH314" s="66" t="s">
        <v>101</v>
      </c>
      <c r="AI314" s="116" t="s">
        <v>101</v>
      </c>
      <c r="AJ314" s="66" t="s">
        <v>101</v>
      </c>
      <c r="AK314" s="118" t="s">
        <v>101</v>
      </c>
      <c r="AL314" s="66" t="s">
        <v>101</v>
      </c>
      <c r="AM314" s="119" t="s">
        <v>101</v>
      </c>
      <c r="AN314" s="120">
        <f t="shared" si="24"/>
        <v>0</v>
      </c>
    </row>
    <row r="315" spans="1:40" x14ac:dyDescent="0.2">
      <c r="A315" s="154" t="s">
        <v>538</v>
      </c>
      <c r="B315" s="50" t="s">
        <v>160</v>
      </c>
      <c r="C315" s="50" t="s">
        <v>444</v>
      </c>
      <c r="D315" s="50">
        <v>9</v>
      </c>
      <c r="E315" s="136" t="s">
        <v>439</v>
      </c>
      <c r="F315" s="52"/>
      <c r="G315" s="66">
        <v>300</v>
      </c>
      <c r="H315" s="88">
        <f t="shared" si="25"/>
        <v>0</v>
      </c>
      <c r="I315" s="66">
        <f t="shared" si="26"/>
        <v>300</v>
      </c>
      <c r="J315" s="123">
        <v>300</v>
      </c>
      <c r="K315" s="88">
        <f t="shared" si="27"/>
        <v>0</v>
      </c>
      <c r="L315" s="124">
        <v>300</v>
      </c>
      <c r="M315" s="66">
        <v>300</v>
      </c>
      <c r="N315" s="88">
        <f t="shared" si="28"/>
        <v>0</v>
      </c>
      <c r="O315" s="124">
        <v>300</v>
      </c>
      <c r="P315" s="153">
        <v>0</v>
      </c>
      <c r="Q315" s="141" t="s">
        <v>101</v>
      </c>
      <c r="R315" s="141"/>
      <c r="S315" s="116" t="s">
        <v>101</v>
      </c>
      <c r="T315" s="66" t="s">
        <v>101</v>
      </c>
      <c r="U315" s="66" t="s">
        <v>101</v>
      </c>
      <c r="V315" s="66" t="s">
        <v>101</v>
      </c>
      <c r="W315" s="66" t="s">
        <v>101</v>
      </c>
      <c r="X315" s="66" t="s">
        <v>101</v>
      </c>
      <c r="Y315" s="66" t="s">
        <v>101</v>
      </c>
      <c r="Z315" s="116" t="s">
        <v>101</v>
      </c>
      <c r="AA315" s="66" t="s">
        <v>101</v>
      </c>
      <c r="AB315" s="66" t="s">
        <v>101</v>
      </c>
      <c r="AC315" s="66" t="s">
        <v>101</v>
      </c>
      <c r="AD315" s="66" t="s">
        <v>101</v>
      </c>
      <c r="AE315" s="66" t="s">
        <v>101</v>
      </c>
      <c r="AF315" s="66" t="s">
        <v>101</v>
      </c>
      <c r="AG315" s="66" t="s">
        <v>101</v>
      </c>
      <c r="AH315" s="66" t="s">
        <v>101</v>
      </c>
      <c r="AI315" s="116" t="s">
        <v>101</v>
      </c>
      <c r="AJ315" s="66" t="s">
        <v>101</v>
      </c>
      <c r="AK315" s="118" t="s">
        <v>101</v>
      </c>
      <c r="AL315" s="66" t="s">
        <v>101</v>
      </c>
      <c r="AM315" s="119" t="s">
        <v>101</v>
      </c>
      <c r="AN315" s="120">
        <f t="shared" si="24"/>
        <v>0</v>
      </c>
    </row>
    <row r="316" spans="1:40" x14ac:dyDescent="0.2">
      <c r="A316" s="154" t="s">
        <v>337</v>
      </c>
      <c r="B316" s="50" t="s">
        <v>160</v>
      </c>
      <c r="C316" s="50" t="s">
        <v>12</v>
      </c>
      <c r="D316" s="50">
        <v>11</v>
      </c>
      <c r="E316" s="136"/>
      <c r="F316" s="52"/>
      <c r="G316" s="66">
        <v>300</v>
      </c>
      <c r="H316" s="88">
        <f t="shared" si="25"/>
        <v>0</v>
      </c>
      <c r="I316" s="66">
        <f t="shared" si="26"/>
        <v>300</v>
      </c>
      <c r="J316" s="123">
        <v>300</v>
      </c>
      <c r="K316" s="88">
        <f t="shared" si="27"/>
        <v>0</v>
      </c>
      <c r="L316" s="124">
        <v>300</v>
      </c>
      <c r="M316" s="66">
        <v>300</v>
      </c>
      <c r="N316" s="88">
        <f t="shared" si="28"/>
        <v>0</v>
      </c>
      <c r="O316" s="124">
        <v>300</v>
      </c>
      <c r="P316" s="153">
        <v>0</v>
      </c>
      <c r="Q316" s="141">
        <v>13</v>
      </c>
      <c r="R316" s="141"/>
      <c r="S316" s="116">
        <v>0</v>
      </c>
      <c r="T316" s="66">
        <v>0</v>
      </c>
      <c r="U316" s="66">
        <v>0</v>
      </c>
      <c r="V316" s="66">
        <v>0</v>
      </c>
      <c r="W316" s="66">
        <v>0</v>
      </c>
      <c r="X316" s="66">
        <v>0</v>
      </c>
      <c r="Y316" s="66">
        <v>0</v>
      </c>
      <c r="Z316" s="116">
        <v>0</v>
      </c>
      <c r="AA316" s="66">
        <v>0</v>
      </c>
      <c r="AB316" s="66">
        <v>0</v>
      </c>
      <c r="AC316" s="66">
        <v>0</v>
      </c>
      <c r="AD316" s="66">
        <v>13</v>
      </c>
      <c r="AE316" s="66">
        <v>9</v>
      </c>
      <c r="AF316" s="66">
        <v>80</v>
      </c>
      <c r="AG316" s="66">
        <v>0</v>
      </c>
      <c r="AH316" s="66">
        <v>2</v>
      </c>
      <c r="AI316" s="116">
        <v>0</v>
      </c>
      <c r="AJ316" s="66">
        <v>0</v>
      </c>
      <c r="AK316" s="118">
        <v>0</v>
      </c>
      <c r="AL316" s="66">
        <v>0</v>
      </c>
      <c r="AM316" s="119">
        <v>0</v>
      </c>
      <c r="AN316" s="120">
        <f t="shared" si="24"/>
        <v>8</v>
      </c>
    </row>
    <row r="317" spans="1:40" x14ac:dyDescent="0.2">
      <c r="A317" s="154" t="s">
        <v>539</v>
      </c>
      <c r="B317" s="50" t="s">
        <v>160</v>
      </c>
      <c r="C317" s="50" t="s">
        <v>13</v>
      </c>
      <c r="D317" s="50">
        <v>11</v>
      </c>
      <c r="E317" s="136" t="s">
        <v>454</v>
      </c>
      <c r="F317" s="52"/>
      <c r="G317" s="66">
        <v>300</v>
      </c>
      <c r="H317" s="88">
        <f t="shared" si="25"/>
        <v>0</v>
      </c>
      <c r="I317" s="66">
        <f t="shared" si="26"/>
        <v>300</v>
      </c>
      <c r="J317" s="123">
        <v>300</v>
      </c>
      <c r="K317" s="88">
        <f t="shared" si="27"/>
        <v>0</v>
      </c>
      <c r="L317" s="124">
        <v>300</v>
      </c>
      <c r="M317" s="66">
        <v>300</v>
      </c>
      <c r="N317" s="88">
        <f t="shared" si="28"/>
        <v>0</v>
      </c>
      <c r="O317" s="124">
        <v>300</v>
      </c>
      <c r="P317" s="153">
        <v>0</v>
      </c>
      <c r="Q317" s="141">
        <v>15</v>
      </c>
      <c r="R317" s="141"/>
      <c r="S317" s="116">
        <v>0</v>
      </c>
      <c r="T317" s="66">
        <v>0</v>
      </c>
      <c r="U317" s="66">
        <v>0</v>
      </c>
      <c r="V317" s="66">
        <v>0</v>
      </c>
      <c r="W317" s="66">
        <v>0</v>
      </c>
      <c r="X317" s="66">
        <v>0</v>
      </c>
      <c r="Y317" s="66">
        <v>0</v>
      </c>
      <c r="Z317" s="116">
        <v>0</v>
      </c>
      <c r="AA317" s="66">
        <v>0</v>
      </c>
      <c r="AB317" s="66">
        <v>0</v>
      </c>
      <c r="AC317" s="66">
        <v>0</v>
      </c>
      <c r="AD317" s="66">
        <v>23</v>
      </c>
      <c r="AE317" s="66">
        <v>11</v>
      </c>
      <c r="AF317" s="66">
        <v>132</v>
      </c>
      <c r="AG317" s="66">
        <v>1</v>
      </c>
      <c r="AH317" s="66">
        <v>6</v>
      </c>
      <c r="AI317" s="116">
        <v>1</v>
      </c>
      <c r="AJ317" s="66">
        <v>0</v>
      </c>
      <c r="AK317" s="118">
        <v>0</v>
      </c>
      <c r="AL317" s="66">
        <v>0</v>
      </c>
      <c r="AM317" s="119">
        <v>0</v>
      </c>
      <c r="AN317" s="120">
        <f t="shared" si="24"/>
        <v>19.2</v>
      </c>
    </row>
    <row r="318" spans="1:40" x14ac:dyDescent="0.2">
      <c r="A318" s="154" t="s">
        <v>540</v>
      </c>
      <c r="B318" s="50" t="s">
        <v>129</v>
      </c>
      <c r="C318" s="50" t="s">
        <v>449</v>
      </c>
      <c r="D318" s="50">
        <v>10</v>
      </c>
      <c r="E318" s="136"/>
      <c r="F318" s="52"/>
      <c r="G318" s="66">
        <v>300</v>
      </c>
      <c r="H318" s="88">
        <f t="shared" si="25"/>
        <v>0</v>
      </c>
      <c r="I318" s="66">
        <f t="shared" si="26"/>
        <v>300</v>
      </c>
      <c r="J318" s="123">
        <v>300</v>
      </c>
      <c r="K318" s="88">
        <f t="shared" si="27"/>
        <v>0</v>
      </c>
      <c r="L318" s="124">
        <v>300</v>
      </c>
      <c r="M318" s="66">
        <v>300</v>
      </c>
      <c r="N318" s="88">
        <f t="shared" si="28"/>
        <v>0</v>
      </c>
      <c r="O318" s="124">
        <v>300</v>
      </c>
      <c r="P318" s="153">
        <v>0</v>
      </c>
      <c r="Q318" s="141">
        <v>11</v>
      </c>
      <c r="R318" s="141"/>
      <c r="S318" s="116">
        <v>0</v>
      </c>
      <c r="T318" s="66">
        <v>0</v>
      </c>
      <c r="U318" s="66">
        <v>0</v>
      </c>
      <c r="V318" s="66">
        <v>0</v>
      </c>
      <c r="W318" s="66">
        <v>0</v>
      </c>
      <c r="X318" s="66">
        <v>0</v>
      </c>
      <c r="Y318" s="66">
        <v>0</v>
      </c>
      <c r="Z318" s="116">
        <v>71</v>
      </c>
      <c r="AA318" s="66">
        <v>262</v>
      </c>
      <c r="AB318" s="66">
        <v>1</v>
      </c>
      <c r="AC318" s="66">
        <v>10</v>
      </c>
      <c r="AD318" s="66">
        <v>9</v>
      </c>
      <c r="AE318" s="66">
        <v>7</v>
      </c>
      <c r="AF318" s="66">
        <v>54</v>
      </c>
      <c r="AG318" s="66">
        <v>0</v>
      </c>
      <c r="AH318" s="66">
        <v>4</v>
      </c>
      <c r="AI318" s="116">
        <v>0</v>
      </c>
      <c r="AJ318" s="66">
        <v>0</v>
      </c>
      <c r="AK318" s="118">
        <v>0</v>
      </c>
      <c r="AL318" s="66">
        <v>0</v>
      </c>
      <c r="AM318" s="119">
        <v>0</v>
      </c>
      <c r="AN318" s="120">
        <f t="shared" si="24"/>
        <v>37.6</v>
      </c>
    </row>
    <row r="319" spans="1:40" x14ac:dyDescent="0.2">
      <c r="A319" s="154" t="s">
        <v>280</v>
      </c>
      <c r="B319" s="50" t="s">
        <v>132</v>
      </c>
      <c r="C319" s="50" t="s">
        <v>13</v>
      </c>
      <c r="D319" s="50">
        <v>11</v>
      </c>
      <c r="E319" s="136" t="s">
        <v>454</v>
      </c>
      <c r="F319" s="52"/>
      <c r="G319" s="66">
        <v>300</v>
      </c>
      <c r="H319" s="88">
        <f t="shared" si="25"/>
        <v>0</v>
      </c>
      <c r="I319" s="66">
        <f t="shared" si="26"/>
        <v>300</v>
      </c>
      <c r="J319" s="123">
        <v>300</v>
      </c>
      <c r="K319" s="88">
        <f t="shared" si="27"/>
        <v>0</v>
      </c>
      <c r="L319" s="124">
        <v>300</v>
      </c>
      <c r="M319" s="66">
        <v>300</v>
      </c>
      <c r="N319" s="88">
        <f t="shared" si="28"/>
        <v>0</v>
      </c>
      <c r="O319" s="124">
        <v>300</v>
      </c>
      <c r="P319" s="153">
        <v>0</v>
      </c>
      <c r="Q319" s="141" t="s">
        <v>101</v>
      </c>
      <c r="R319" s="141"/>
      <c r="S319" s="116" t="s">
        <v>101</v>
      </c>
      <c r="T319" s="66" t="s">
        <v>101</v>
      </c>
      <c r="U319" s="66" t="s">
        <v>101</v>
      </c>
      <c r="V319" s="66" t="s">
        <v>101</v>
      </c>
      <c r="W319" s="66" t="s">
        <v>101</v>
      </c>
      <c r="X319" s="66" t="s">
        <v>101</v>
      </c>
      <c r="Y319" s="66" t="s">
        <v>101</v>
      </c>
      <c r="Z319" s="116" t="s">
        <v>101</v>
      </c>
      <c r="AA319" s="66" t="s">
        <v>101</v>
      </c>
      <c r="AB319" s="66" t="s">
        <v>101</v>
      </c>
      <c r="AC319" s="66" t="s">
        <v>101</v>
      </c>
      <c r="AD319" s="66" t="s">
        <v>101</v>
      </c>
      <c r="AE319" s="66" t="s">
        <v>101</v>
      </c>
      <c r="AF319" s="66" t="s">
        <v>101</v>
      </c>
      <c r="AG319" s="66" t="s">
        <v>101</v>
      </c>
      <c r="AH319" s="66" t="s">
        <v>101</v>
      </c>
      <c r="AI319" s="116" t="s">
        <v>101</v>
      </c>
      <c r="AJ319" s="66" t="s">
        <v>101</v>
      </c>
      <c r="AK319" s="118" t="s">
        <v>101</v>
      </c>
      <c r="AL319" s="66" t="s">
        <v>101</v>
      </c>
      <c r="AM319" s="119" t="s">
        <v>101</v>
      </c>
      <c r="AN319" s="120">
        <f t="shared" si="24"/>
        <v>0</v>
      </c>
    </row>
    <row r="320" spans="1:40" x14ac:dyDescent="0.2">
      <c r="A320" s="154" t="s">
        <v>541</v>
      </c>
      <c r="B320" s="50" t="s">
        <v>158</v>
      </c>
      <c r="C320" s="50" t="s">
        <v>428</v>
      </c>
      <c r="D320" s="50">
        <v>9</v>
      </c>
      <c r="E320" s="136"/>
      <c r="F320" s="52"/>
      <c r="G320" s="66">
        <v>300</v>
      </c>
      <c r="H320" s="88">
        <f t="shared" si="25"/>
        <v>0</v>
      </c>
      <c r="I320" s="66">
        <f t="shared" si="26"/>
        <v>300</v>
      </c>
      <c r="J320" s="123">
        <v>300</v>
      </c>
      <c r="K320" s="88">
        <f t="shared" si="27"/>
        <v>0</v>
      </c>
      <c r="L320" s="124">
        <v>300</v>
      </c>
      <c r="M320" s="66">
        <v>300</v>
      </c>
      <c r="N320" s="88">
        <f t="shared" si="28"/>
        <v>0</v>
      </c>
      <c r="O320" s="124">
        <v>300</v>
      </c>
      <c r="P320" s="153">
        <v>0.01</v>
      </c>
      <c r="Q320" s="141">
        <v>16</v>
      </c>
      <c r="R320" s="141"/>
      <c r="S320" s="116">
        <v>276</v>
      </c>
      <c r="T320" s="66">
        <v>193</v>
      </c>
      <c r="U320" s="66">
        <v>3098</v>
      </c>
      <c r="V320" s="66">
        <v>13</v>
      </c>
      <c r="W320" s="66">
        <v>7</v>
      </c>
      <c r="X320" s="66">
        <v>52</v>
      </c>
      <c r="Y320" s="66">
        <v>143</v>
      </c>
      <c r="Z320" s="116">
        <v>63</v>
      </c>
      <c r="AA320" s="66">
        <v>260</v>
      </c>
      <c r="AB320" s="66">
        <v>4</v>
      </c>
      <c r="AC320" s="66">
        <v>14</v>
      </c>
      <c r="AD320" s="66">
        <v>0</v>
      </c>
      <c r="AE320" s="66">
        <v>0</v>
      </c>
      <c r="AF320" s="66">
        <v>0</v>
      </c>
      <c r="AG320" s="66">
        <v>0</v>
      </c>
      <c r="AH320" s="66">
        <v>0</v>
      </c>
      <c r="AI320" s="116">
        <v>0</v>
      </c>
      <c r="AJ320" s="66">
        <v>0</v>
      </c>
      <c r="AK320" s="118">
        <v>0</v>
      </c>
      <c r="AL320" s="66">
        <v>8</v>
      </c>
      <c r="AM320" s="119">
        <v>3</v>
      </c>
      <c r="AN320" s="120">
        <f t="shared" si="24"/>
        <v>212.92000000000002</v>
      </c>
    </row>
    <row r="321" spans="1:40" x14ac:dyDescent="0.2">
      <c r="A321" s="154" t="s">
        <v>542</v>
      </c>
      <c r="B321" s="50" t="s">
        <v>160</v>
      </c>
      <c r="C321" s="50" t="s">
        <v>432</v>
      </c>
      <c r="D321" s="50">
        <v>4</v>
      </c>
      <c r="E321" s="136"/>
      <c r="F321" s="52"/>
      <c r="G321" s="66">
        <v>300</v>
      </c>
      <c r="H321" s="88">
        <f t="shared" si="25"/>
        <v>0</v>
      </c>
      <c r="I321" s="66">
        <f t="shared" si="26"/>
        <v>300</v>
      </c>
      <c r="J321" s="123">
        <v>300</v>
      </c>
      <c r="K321" s="88">
        <f t="shared" si="27"/>
        <v>0</v>
      </c>
      <c r="L321" s="124">
        <v>300</v>
      </c>
      <c r="M321" s="66">
        <v>300</v>
      </c>
      <c r="N321" s="88">
        <f t="shared" si="28"/>
        <v>0</v>
      </c>
      <c r="O321" s="124">
        <v>300</v>
      </c>
      <c r="P321" s="153">
        <v>0</v>
      </c>
      <c r="Q321" s="141">
        <v>11</v>
      </c>
      <c r="R321" s="141"/>
      <c r="S321" s="116">
        <v>0</v>
      </c>
      <c r="T321" s="66">
        <v>0</v>
      </c>
      <c r="U321" s="66">
        <v>0</v>
      </c>
      <c r="V321" s="66">
        <v>0</v>
      </c>
      <c r="W321" s="66">
        <v>0</v>
      </c>
      <c r="X321" s="66">
        <v>0</v>
      </c>
      <c r="Y321" s="66">
        <v>0</v>
      </c>
      <c r="Z321" s="116">
        <v>0</v>
      </c>
      <c r="AA321" s="66">
        <v>0</v>
      </c>
      <c r="AB321" s="66">
        <v>0</v>
      </c>
      <c r="AC321" s="66">
        <v>0</v>
      </c>
      <c r="AD321" s="66">
        <v>3</v>
      </c>
      <c r="AE321" s="66">
        <v>2</v>
      </c>
      <c r="AF321" s="66">
        <v>13</v>
      </c>
      <c r="AG321" s="66">
        <v>1</v>
      </c>
      <c r="AH321" s="66">
        <v>1</v>
      </c>
      <c r="AI321" s="116">
        <v>0</v>
      </c>
      <c r="AJ321" s="66">
        <v>0</v>
      </c>
      <c r="AK321" s="118">
        <v>0</v>
      </c>
      <c r="AL321" s="66">
        <v>0</v>
      </c>
      <c r="AM321" s="119">
        <v>0</v>
      </c>
      <c r="AN321" s="120">
        <f t="shared" si="24"/>
        <v>7.3</v>
      </c>
    </row>
    <row r="322" spans="1:40" x14ac:dyDescent="0.2">
      <c r="A322" s="154" t="s">
        <v>185</v>
      </c>
      <c r="B322" s="50" t="s">
        <v>160</v>
      </c>
      <c r="C322" s="50" t="s">
        <v>430</v>
      </c>
      <c r="D322" s="50">
        <v>8</v>
      </c>
      <c r="E322" s="136"/>
      <c r="F322" s="52"/>
      <c r="G322" s="66">
        <v>300</v>
      </c>
      <c r="H322" s="88">
        <f t="shared" si="25"/>
        <v>0</v>
      </c>
      <c r="I322" s="66">
        <f t="shared" si="26"/>
        <v>300</v>
      </c>
      <c r="J322" s="123">
        <v>300</v>
      </c>
      <c r="K322" s="88">
        <f t="shared" si="27"/>
        <v>0</v>
      </c>
      <c r="L322" s="124">
        <v>300</v>
      </c>
      <c r="M322" s="66">
        <v>300</v>
      </c>
      <c r="N322" s="88">
        <f t="shared" si="28"/>
        <v>0</v>
      </c>
      <c r="O322" s="124">
        <v>300</v>
      </c>
      <c r="P322" s="153">
        <v>0</v>
      </c>
      <c r="Q322" s="141" t="s">
        <v>101</v>
      </c>
      <c r="R322" s="141"/>
      <c r="S322" s="116" t="s">
        <v>101</v>
      </c>
      <c r="T322" s="66" t="s">
        <v>101</v>
      </c>
      <c r="U322" s="66" t="s">
        <v>101</v>
      </c>
      <c r="V322" s="66" t="s">
        <v>101</v>
      </c>
      <c r="W322" s="66" t="s">
        <v>101</v>
      </c>
      <c r="X322" s="66" t="s">
        <v>101</v>
      </c>
      <c r="Y322" s="66" t="s">
        <v>101</v>
      </c>
      <c r="Z322" s="116" t="s">
        <v>101</v>
      </c>
      <c r="AA322" s="66" t="s">
        <v>101</v>
      </c>
      <c r="AB322" s="66" t="s">
        <v>101</v>
      </c>
      <c r="AC322" s="66" t="s">
        <v>101</v>
      </c>
      <c r="AD322" s="66" t="s">
        <v>101</v>
      </c>
      <c r="AE322" s="66" t="s">
        <v>101</v>
      </c>
      <c r="AF322" s="66" t="s">
        <v>101</v>
      </c>
      <c r="AG322" s="66" t="s">
        <v>101</v>
      </c>
      <c r="AH322" s="66" t="s">
        <v>101</v>
      </c>
      <c r="AI322" s="116" t="s">
        <v>101</v>
      </c>
      <c r="AJ322" s="66" t="s">
        <v>101</v>
      </c>
      <c r="AK322" s="118" t="s">
        <v>101</v>
      </c>
      <c r="AL322" s="66" t="s">
        <v>101</v>
      </c>
      <c r="AM322" s="119" t="s">
        <v>101</v>
      </c>
      <c r="AN322" s="120">
        <f t="shared" si="24"/>
        <v>0</v>
      </c>
    </row>
    <row r="323" spans="1:40" x14ac:dyDescent="0.2">
      <c r="A323" s="154" t="s">
        <v>543</v>
      </c>
      <c r="B323" s="50" t="s">
        <v>160</v>
      </c>
      <c r="C323" s="50" t="s">
        <v>445</v>
      </c>
      <c r="D323" s="50">
        <v>7</v>
      </c>
      <c r="E323" s="136" t="s">
        <v>455</v>
      </c>
      <c r="F323" s="52"/>
      <c r="G323" s="66">
        <v>300</v>
      </c>
      <c r="H323" s="88">
        <f t="shared" si="25"/>
        <v>0</v>
      </c>
      <c r="I323" s="66">
        <f t="shared" si="26"/>
        <v>300</v>
      </c>
      <c r="J323" s="123">
        <v>300</v>
      </c>
      <c r="K323" s="88">
        <f t="shared" si="27"/>
        <v>0</v>
      </c>
      <c r="L323" s="124">
        <v>300</v>
      </c>
      <c r="M323" s="66">
        <v>300</v>
      </c>
      <c r="N323" s="88">
        <f t="shared" si="28"/>
        <v>0</v>
      </c>
      <c r="O323" s="124">
        <v>300</v>
      </c>
      <c r="P323" s="153">
        <v>0</v>
      </c>
      <c r="Q323" s="141">
        <v>2</v>
      </c>
      <c r="R323" s="141"/>
      <c r="S323" s="116">
        <v>0</v>
      </c>
      <c r="T323" s="66">
        <v>0</v>
      </c>
      <c r="U323" s="66">
        <v>0</v>
      </c>
      <c r="V323" s="66">
        <v>0</v>
      </c>
      <c r="W323" s="66">
        <v>0</v>
      </c>
      <c r="X323" s="66">
        <v>0</v>
      </c>
      <c r="Y323" s="66">
        <v>0</v>
      </c>
      <c r="Z323" s="116">
        <v>0</v>
      </c>
      <c r="AA323" s="66">
        <v>0</v>
      </c>
      <c r="AB323" s="66">
        <v>0</v>
      </c>
      <c r="AC323" s="66">
        <v>0</v>
      </c>
      <c r="AD323" s="66">
        <v>1</v>
      </c>
      <c r="AE323" s="66">
        <v>1</v>
      </c>
      <c r="AF323" s="66">
        <v>3</v>
      </c>
      <c r="AG323" s="66">
        <v>0</v>
      </c>
      <c r="AH323" s="66">
        <v>0</v>
      </c>
      <c r="AI323" s="116">
        <v>0</v>
      </c>
      <c r="AJ323" s="66">
        <v>0</v>
      </c>
      <c r="AK323" s="118">
        <v>0</v>
      </c>
      <c r="AL323" s="66">
        <v>0</v>
      </c>
      <c r="AM323" s="119">
        <v>0</v>
      </c>
      <c r="AN323" s="120">
        <f t="shared" si="24"/>
        <v>0.3</v>
      </c>
    </row>
    <row r="324" spans="1:40" x14ac:dyDescent="0.2">
      <c r="A324" s="154" t="s">
        <v>544</v>
      </c>
      <c r="B324" s="50" t="s">
        <v>160</v>
      </c>
      <c r="C324" s="50" t="s">
        <v>436</v>
      </c>
      <c r="D324" s="50">
        <v>8</v>
      </c>
      <c r="E324" s="136"/>
      <c r="F324" s="52"/>
      <c r="G324" s="66">
        <v>300</v>
      </c>
      <c r="H324" s="88">
        <f t="shared" si="25"/>
        <v>0</v>
      </c>
      <c r="I324" s="66">
        <f t="shared" si="26"/>
        <v>300</v>
      </c>
      <c r="J324" s="123">
        <v>300</v>
      </c>
      <c r="K324" s="88">
        <f t="shared" si="27"/>
        <v>0</v>
      </c>
      <c r="L324" s="124">
        <v>300</v>
      </c>
      <c r="M324" s="66">
        <v>300</v>
      </c>
      <c r="N324" s="88">
        <f t="shared" si="28"/>
        <v>0</v>
      </c>
      <c r="O324" s="124">
        <v>300</v>
      </c>
      <c r="P324" s="153">
        <v>0</v>
      </c>
      <c r="Q324" s="141" t="s">
        <v>101</v>
      </c>
      <c r="R324" s="141"/>
      <c r="S324" s="116" t="s">
        <v>101</v>
      </c>
      <c r="T324" s="66" t="s">
        <v>101</v>
      </c>
      <c r="U324" s="66" t="s">
        <v>101</v>
      </c>
      <c r="V324" s="66" t="s">
        <v>101</v>
      </c>
      <c r="W324" s="66" t="s">
        <v>101</v>
      </c>
      <c r="X324" s="66" t="s">
        <v>101</v>
      </c>
      <c r="Y324" s="66" t="s">
        <v>101</v>
      </c>
      <c r="Z324" s="116" t="s">
        <v>101</v>
      </c>
      <c r="AA324" s="66" t="s">
        <v>101</v>
      </c>
      <c r="AB324" s="66" t="s">
        <v>101</v>
      </c>
      <c r="AC324" s="66" t="s">
        <v>101</v>
      </c>
      <c r="AD324" s="66" t="s">
        <v>101</v>
      </c>
      <c r="AE324" s="66" t="s">
        <v>101</v>
      </c>
      <c r="AF324" s="66" t="s">
        <v>101</v>
      </c>
      <c r="AG324" s="66" t="s">
        <v>101</v>
      </c>
      <c r="AH324" s="66" t="s">
        <v>101</v>
      </c>
      <c r="AI324" s="116" t="s">
        <v>101</v>
      </c>
      <c r="AJ324" s="66" t="s">
        <v>101</v>
      </c>
      <c r="AK324" s="118" t="s">
        <v>101</v>
      </c>
      <c r="AL324" s="66" t="s">
        <v>101</v>
      </c>
      <c r="AM324" s="119" t="s">
        <v>101</v>
      </c>
      <c r="AN324" s="120">
        <f t="shared" si="24"/>
        <v>0</v>
      </c>
    </row>
    <row r="325" spans="1:40" x14ac:dyDescent="0.2">
      <c r="A325" s="154" t="s">
        <v>545</v>
      </c>
      <c r="B325" s="50" t="s">
        <v>160</v>
      </c>
      <c r="C325" s="50" t="s">
        <v>12</v>
      </c>
      <c r="D325" s="50">
        <v>11</v>
      </c>
      <c r="E325" s="136"/>
      <c r="F325" s="52"/>
      <c r="G325" s="66">
        <v>300</v>
      </c>
      <c r="H325" s="88">
        <f t="shared" si="25"/>
        <v>0</v>
      </c>
      <c r="I325" s="66">
        <f t="shared" si="26"/>
        <v>300</v>
      </c>
      <c r="J325" s="123">
        <v>300</v>
      </c>
      <c r="K325" s="88">
        <f t="shared" si="27"/>
        <v>0</v>
      </c>
      <c r="L325" s="124">
        <v>300</v>
      </c>
      <c r="M325" s="66">
        <v>300</v>
      </c>
      <c r="N325" s="88">
        <f t="shared" si="28"/>
        <v>0</v>
      </c>
      <c r="O325" s="124">
        <v>300</v>
      </c>
      <c r="P325" s="153">
        <v>0</v>
      </c>
      <c r="Q325" s="141" t="s">
        <v>101</v>
      </c>
      <c r="R325" s="141"/>
      <c r="S325" s="116" t="s">
        <v>101</v>
      </c>
      <c r="T325" s="66" t="s">
        <v>101</v>
      </c>
      <c r="U325" s="66" t="s">
        <v>101</v>
      </c>
      <c r="V325" s="66" t="s">
        <v>101</v>
      </c>
      <c r="W325" s="66" t="s">
        <v>101</v>
      </c>
      <c r="X325" s="66" t="s">
        <v>101</v>
      </c>
      <c r="Y325" s="66" t="s">
        <v>101</v>
      </c>
      <c r="Z325" s="116" t="s">
        <v>101</v>
      </c>
      <c r="AA325" s="66" t="s">
        <v>101</v>
      </c>
      <c r="AB325" s="66" t="s">
        <v>101</v>
      </c>
      <c r="AC325" s="66" t="s">
        <v>101</v>
      </c>
      <c r="AD325" s="66" t="s">
        <v>101</v>
      </c>
      <c r="AE325" s="66" t="s">
        <v>101</v>
      </c>
      <c r="AF325" s="66" t="s">
        <v>101</v>
      </c>
      <c r="AG325" s="66" t="s">
        <v>101</v>
      </c>
      <c r="AH325" s="66" t="s">
        <v>101</v>
      </c>
      <c r="AI325" s="116" t="s">
        <v>101</v>
      </c>
      <c r="AJ325" s="66" t="s">
        <v>101</v>
      </c>
      <c r="AK325" s="118" t="s">
        <v>101</v>
      </c>
      <c r="AL325" s="66" t="s">
        <v>101</v>
      </c>
      <c r="AM325" s="119" t="s">
        <v>101</v>
      </c>
      <c r="AN325" s="120">
        <f t="shared" si="24"/>
        <v>0</v>
      </c>
    </row>
    <row r="326" spans="1:40" x14ac:dyDescent="0.2">
      <c r="A326" s="154" t="s">
        <v>546</v>
      </c>
      <c r="B326" s="50" t="s">
        <v>160</v>
      </c>
      <c r="C326" s="50" t="s">
        <v>451</v>
      </c>
      <c r="D326" s="50">
        <v>11</v>
      </c>
      <c r="E326" s="136"/>
      <c r="F326" s="52"/>
      <c r="G326" s="66">
        <v>300</v>
      </c>
      <c r="H326" s="88">
        <f t="shared" si="25"/>
        <v>0</v>
      </c>
      <c r="I326" s="66">
        <f t="shared" si="26"/>
        <v>300</v>
      </c>
      <c r="J326" s="123">
        <v>300</v>
      </c>
      <c r="K326" s="88">
        <f t="shared" si="27"/>
        <v>0</v>
      </c>
      <c r="L326" s="124">
        <v>300</v>
      </c>
      <c r="M326" s="66">
        <v>300</v>
      </c>
      <c r="N326" s="88">
        <f t="shared" si="28"/>
        <v>0</v>
      </c>
      <c r="O326" s="124">
        <v>300</v>
      </c>
      <c r="P326" s="153">
        <v>0</v>
      </c>
      <c r="Q326" s="141">
        <v>5</v>
      </c>
      <c r="R326" s="141"/>
      <c r="S326" s="116">
        <v>0</v>
      </c>
      <c r="T326" s="66">
        <v>0</v>
      </c>
      <c r="U326" s="66">
        <v>0</v>
      </c>
      <c r="V326" s="66">
        <v>0</v>
      </c>
      <c r="W326" s="66">
        <v>0</v>
      </c>
      <c r="X326" s="66">
        <v>0</v>
      </c>
      <c r="Y326" s="66">
        <v>0</v>
      </c>
      <c r="Z326" s="116">
        <v>0</v>
      </c>
      <c r="AA326" s="66">
        <v>0</v>
      </c>
      <c r="AB326" s="66">
        <v>0</v>
      </c>
      <c r="AC326" s="66">
        <v>0</v>
      </c>
      <c r="AD326" s="66">
        <v>2</v>
      </c>
      <c r="AE326" s="66">
        <v>2</v>
      </c>
      <c r="AF326" s="66">
        <v>53</v>
      </c>
      <c r="AG326" s="66">
        <v>0</v>
      </c>
      <c r="AH326" s="66">
        <v>1</v>
      </c>
      <c r="AI326" s="116">
        <v>0</v>
      </c>
      <c r="AJ326" s="66">
        <v>0</v>
      </c>
      <c r="AK326" s="118">
        <v>0</v>
      </c>
      <c r="AL326" s="66">
        <v>0</v>
      </c>
      <c r="AM326" s="119">
        <v>0</v>
      </c>
      <c r="AN326" s="120">
        <f t="shared" ref="AN326:AN329" si="29">IFERROR($S326*$S$2+$T326*$T$2+IF($U$2=0,0,$U326/$U$2)+$V326*$V$2+$W326*$W$2+$X326*$X$2+$Y326*$Y$2+$Z326*$Z$2+IF($AA$2=0,0,$AA326/$AA$2)+$AB$2*$AB326+$AC$2*$AC326+$AD$2*$AD326+$AE326*$AE$2+IF($AF$2=0,0,$AF326/$AF$2)+$AG326*$AG$2+$AH326*$AH$2+IF($AI$2=0,0,$AI326/$AI$2)+$AJ326*$AJ$2+$AK326*$AK$2+$AL326*$AL$2+$AM326*$AM$2,0)</f>
        <v>5.3</v>
      </c>
    </row>
    <row r="327" spans="1:40" x14ac:dyDescent="0.2">
      <c r="A327" s="154" t="s">
        <v>547</v>
      </c>
      <c r="B327" s="50" t="s">
        <v>160</v>
      </c>
      <c r="C327" s="50" t="s">
        <v>430</v>
      </c>
      <c r="D327" s="50">
        <v>8</v>
      </c>
      <c r="E327" s="136" t="s">
        <v>454</v>
      </c>
      <c r="F327" s="52"/>
      <c r="G327" s="66">
        <v>300</v>
      </c>
      <c r="H327" s="88">
        <f t="shared" si="25"/>
        <v>0</v>
      </c>
      <c r="I327" s="66">
        <f t="shared" si="26"/>
        <v>300</v>
      </c>
      <c r="J327" s="123">
        <v>300</v>
      </c>
      <c r="K327" s="88">
        <f t="shared" si="27"/>
        <v>0</v>
      </c>
      <c r="L327" s="124">
        <v>300</v>
      </c>
      <c r="M327" s="66">
        <v>300</v>
      </c>
      <c r="N327" s="88">
        <f t="shared" si="28"/>
        <v>0</v>
      </c>
      <c r="O327" s="124">
        <v>300</v>
      </c>
      <c r="P327" s="153">
        <v>0</v>
      </c>
      <c r="Q327" s="141" t="s">
        <v>101</v>
      </c>
      <c r="R327" s="141"/>
      <c r="S327" s="116" t="s">
        <v>101</v>
      </c>
      <c r="T327" s="66" t="s">
        <v>101</v>
      </c>
      <c r="U327" s="66" t="s">
        <v>101</v>
      </c>
      <c r="V327" s="66" t="s">
        <v>101</v>
      </c>
      <c r="W327" s="66" t="s">
        <v>101</v>
      </c>
      <c r="X327" s="66" t="s">
        <v>101</v>
      </c>
      <c r="Y327" s="66" t="s">
        <v>101</v>
      </c>
      <c r="Z327" s="116" t="s">
        <v>101</v>
      </c>
      <c r="AA327" s="66" t="s">
        <v>101</v>
      </c>
      <c r="AB327" s="66" t="s">
        <v>101</v>
      </c>
      <c r="AC327" s="66" t="s">
        <v>101</v>
      </c>
      <c r="AD327" s="66" t="s">
        <v>101</v>
      </c>
      <c r="AE327" s="66" t="s">
        <v>101</v>
      </c>
      <c r="AF327" s="66" t="s">
        <v>101</v>
      </c>
      <c r="AG327" s="66" t="s">
        <v>101</v>
      </c>
      <c r="AH327" s="66" t="s">
        <v>101</v>
      </c>
      <c r="AI327" s="116" t="s">
        <v>101</v>
      </c>
      <c r="AJ327" s="66" t="s">
        <v>101</v>
      </c>
      <c r="AK327" s="118" t="s">
        <v>101</v>
      </c>
      <c r="AL327" s="66" t="s">
        <v>101</v>
      </c>
      <c r="AM327" s="119" t="s">
        <v>101</v>
      </c>
      <c r="AN327" s="120">
        <f t="shared" si="29"/>
        <v>0</v>
      </c>
    </row>
    <row r="328" spans="1:40" x14ac:dyDescent="0.2">
      <c r="A328" s="154" t="s">
        <v>315</v>
      </c>
      <c r="B328" s="50" t="s">
        <v>160</v>
      </c>
      <c r="C328" s="50" t="s">
        <v>447</v>
      </c>
      <c r="D328" s="50">
        <v>5</v>
      </c>
      <c r="E328" s="136"/>
      <c r="F328" s="52"/>
      <c r="G328" s="66">
        <v>300</v>
      </c>
      <c r="H328" s="88">
        <f t="shared" si="25"/>
        <v>0</v>
      </c>
      <c r="I328" s="66">
        <f t="shared" si="26"/>
        <v>300</v>
      </c>
      <c r="J328" s="123">
        <v>300</v>
      </c>
      <c r="K328" s="88">
        <f t="shared" si="27"/>
        <v>0</v>
      </c>
      <c r="L328" s="124">
        <v>300</v>
      </c>
      <c r="M328" s="66">
        <v>300</v>
      </c>
      <c r="N328" s="88">
        <f t="shared" si="28"/>
        <v>0</v>
      </c>
      <c r="O328" s="124">
        <v>300</v>
      </c>
      <c r="P328" s="153">
        <v>0</v>
      </c>
      <c r="Q328" s="141" t="s">
        <v>101</v>
      </c>
      <c r="R328" s="141"/>
      <c r="S328" s="116" t="s">
        <v>101</v>
      </c>
      <c r="T328" s="66" t="s">
        <v>101</v>
      </c>
      <c r="U328" s="66" t="s">
        <v>101</v>
      </c>
      <c r="V328" s="66" t="s">
        <v>101</v>
      </c>
      <c r="W328" s="66" t="s">
        <v>101</v>
      </c>
      <c r="X328" s="66" t="s">
        <v>101</v>
      </c>
      <c r="Y328" s="66" t="s">
        <v>101</v>
      </c>
      <c r="Z328" s="116" t="s">
        <v>101</v>
      </c>
      <c r="AA328" s="66" t="s">
        <v>101</v>
      </c>
      <c r="AB328" s="66" t="s">
        <v>101</v>
      </c>
      <c r="AC328" s="66" t="s">
        <v>101</v>
      </c>
      <c r="AD328" s="66" t="s">
        <v>101</v>
      </c>
      <c r="AE328" s="66" t="s">
        <v>101</v>
      </c>
      <c r="AF328" s="66" t="s">
        <v>101</v>
      </c>
      <c r="AG328" s="66" t="s">
        <v>101</v>
      </c>
      <c r="AH328" s="66" t="s">
        <v>101</v>
      </c>
      <c r="AI328" s="116" t="s">
        <v>101</v>
      </c>
      <c r="AJ328" s="66" t="s">
        <v>101</v>
      </c>
      <c r="AK328" s="118" t="s">
        <v>101</v>
      </c>
      <c r="AL328" s="66" t="s">
        <v>101</v>
      </c>
      <c r="AM328" s="119" t="s">
        <v>101</v>
      </c>
      <c r="AN328" s="120">
        <f t="shared" si="29"/>
        <v>0</v>
      </c>
    </row>
    <row r="329" spans="1:40" x14ac:dyDescent="0.2">
      <c r="A329" s="154" t="s">
        <v>548</v>
      </c>
      <c r="B329" s="50" t="s">
        <v>160</v>
      </c>
      <c r="C329" s="50" t="s">
        <v>443</v>
      </c>
      <c r="D329" s="50">
        <v>9</v>
      </c>
      <c r="E329" s="136"/>
      <c r="F329" s="52"/>
      <c r="G329" s="66">
        <v>300</v>
      </c>
      <c r="H329" s="88">
        <f t="shared" si="25"/>
        <v>0</v>
      </c>
      <c r="I329" s="66">
        <f t="shared" si="26"/>
        <v>300</v>
      </c>
      <c r="J329" s="123">
        <v>300</v>
      </c>
      <c r="K329" s="88">
        <f t="shared" si="27"/>
        <v>0</v>
      </c>
      <c r="L329" s="124">
        <v>300</v>
      </c>
      <c r="M329" s="66">
        <v>300</v>
      </c>
      <c r="N329" s="88">
        <f t="shared" si="28"/>
        <v>0</v>
      </c>
      <c r="O329" s="124">
        <v>300</v>
      </c>
      <c r="P329" s="153">
        <v>0</v>
      </c>
      <c r="Q329" s="141" t="s">
        <v>101</v>
      </c>
      <c r="R329" s="141"/>
      <c r="S329" s="116" t="s">
        <v>101</v>
      </c>
      <c r="T329" s="66" t="s">
        <v>101</v>
      </c>
      <c r="U329" s="66" t="s">
        <v>101</v>
      </c>
      <c r="V329" s="66" t="s">
        <v>101</v>
      </c>
      <c r="W329" s="66" t="s">
        <v>101</v>
      </c>
      <c r="X329" s="66" t="s">
        <v>101</v>
      </c>
      <c r="Y329" s="66" t="s">
        <v>101</v>
      </c>
      <c r="Z329" s="116" t="s">
        <v>101</v>
      </c>
      <c r="AA329" s="66" t="s">
        <v>101</v>
      </c>
      <c r="AB329" s="66" t="s">
        <v>101</v>
      </c>
      <c r="AC329" s="66" t="s">
        <v>101</v>
      </c>
      <c r="AD329" s="66" t="s">
        <v>101</v>
      </c>
      <c r="AE329" s="66" t="s">
        <v>101</v>
      </c>
      <c r="AF329" s="66" t="s">
        <v>101</v>
      </c>
      <c r="AG329" s="66" t="s">
        <v>101</v>
      </c>
      <c r="AH329" s="66" t="s">
        <v>101</v>
      </c>
      <c r="AI329" s="116" t="s">
        <v>101</v>
      </c>
      <c r="AJ329" s="66" t="s">
        <v>101</v>
      </c>
      <c r="AK329" s="118" t="s">
        <v>101</v>
      </c>
      <c r="AL329" s="66" t="s">
        <v>101</v>
      </c>
      <c r="AM329" s="119" t="s">
        <v>101</v>
      </c>
      <c r="AN329" s="120">
        <f t="shared" si="29"/>
        <v>0</v>
      </c>
    </row>
    <row r="330" spans="1:40" x14ac:dyDescent="0.2">
      <c r="A330" s="154"/>
      <c r="B330" s="50"/>
      <c r="C330" s="50"/>
      <c r="D330" s="50"/>
      <c r="E330" s="136"/>
      <c r="F330" s="52"/>
      <c r="G330" s="66"/>
      <c r="H330" s="88"/>
      <c r="I330" s="66"/>
      <c r="J330" s="123"/>
      <c r="K330" s="88"/>
      <c r="L330" s="124"/>
      <c r="M330" s="66"/>
      <c r="N330" s="88"/>
      <c r="O330" s="124"/>
      <c r="P330" s="153"/>
      <c r="Q330" s="141"/>
      <c r="R330" s="141"/>
      <c r="S330" s="116"/>
      <c r="T330" s="66"/>
      <c r="U330" s="66"/>
      <c r="V330" s="66"/>
      <c r="W330" s="66"/>
      <c r="X330" s="66"/>
      <c r="Y330" s="66"/>
      <c r="Z330" s="116"/>
      <c r="AA330" s="66"/>
      <c r="AB330" s="66"/>
      <c r="AC330" s="66"/>
      <c r="AD330" s="66"/>
      <c r="AE330" s="66"/>
      <c r="AF330" s="66"/>
      <c r="AG330" s="66"/>
      <c r="AH330" s="66"/>
      <c r="AI330" s="116"/>
      <c r="AJ330" s="66"/>
      <c r="AK330" s="118"/>
      <c r="AL330" s="66"/>
      <c r="AM330" s="119"/>
      <c r="AN330" s="120"/>
    </row>
    <row r="331" spans="1:40" x14ac:dyDescent="0.2">
      <c r="A331" s="154"/>
      <c r="B331" s="50"/>
      <c r="C331" s="50"/>
      <c r="D331" s="50"/>
      <c r="E331" s="136"/>
      <c r="F331" s="52"/>
      <c r="G331" s="66"/>
      <c r="H331" s="88"/>
      <c r="I331" s="66"/>
      <c r="J331" s="123"/>
      <c r="K331" s="88"/>
      <c r="L331" s="124"/>
      <c r="M331" s="66"/>
      <c r="N331" s="88"/>
      <c r="O331" s="124"/>
      <c r="P331" s="153"/>
      <c r="Q331" s="141"/>
      <c r="R331" s="141"/>
      <c r="S331" s="116"/>
      <c r="T331" s="66"/>
      <c r="U331" s="66"/>
      <c r="V331" s="66"/>
      <c r="W331" s="66"/>
      <c r="X331" s="66"/>
      <c r="Y331" s="66"/>
      <c r="Z331" s="116"/>
      <c r="AA331" s="66"/>
      <c r="AB331" s="66"/>
      <c r="AC331" s="66"/>
      <c r="AD331" s="66"/>
      <c r="AE331" s="66"/>
      <c r="AF331" s="66"/>
      <c r="AG331" s="66"/>
      <c r="AH331" s="66"/>
      <c r="AI331" s="116"/>
      <c r="AJ331" s="66"/>
      <c r="AK331" s="118"/>
      <c r="AL331" s="66"/>
      <c r="AM331" s="119"/>
      <c r="AN331" s="120"/>
    </row>
    <row r="332" spans="1:40" x14ac:dyDescent="0.2">
      <c r="A332" s="154"/>
      <c r="B332" s="50"/>
      <c r="C332" s="50"/>
      <c r="D332" s="50"/>
      <c r="E332" s="136"/>
      <c r="F332" s="52"/>
      <c r="G332" s="66"/>
      <c r="H332" s="88"/>
      <c r="I332" s="66"/>
      <c r="J332" s="123"/>
      <c r="K332" s="88"/>
      <c r="L332" s="124"/>
      <c r="M332" s="66"/>
      <c r="N332" s="88"/>
      <c r="O332" s="124"/>
      <c r="P332" s="153"/>
      <c r="Q332" s="141"/>
      <c r="R332" s="141"/>
      <c r="S332" s="116"/>
      <c r="T332" s="66"/>
      <c r="U332" s="66"/>
      <c r="V332" s="66"/>
      <c r="W332" s="66"/>
      <c r="X332" s="66"/>
      <c r="Y332" s="66"/>
      <c r="Z332" s="116"/>
      <c r="AA332" s="66"/>
      <c r="AB332" s="66"/>
      <c r="AC332" s="66"/>
      <c r="AD332" s="66"/>
      <c r="AE332" s="66"/>
      <c r="AF332" s="66"/>
      <c r="AG332" s="66"/>
      <c r="AH332" s="66"/>
      <c r="AI332" s="116"/>
      <c r="AJ332" s="66"/>
      <c r="AK332" s="118"/>
      <c r="AL332" s="66"/>
      <c r="AM332" s="119"/>
      <c r="AN332" s="120"/>
    </row>
    <row r="333" spans="1:40" x14ac:dyDescent="0.2">
      <c r="A333" s="154"/>
      <c r="B333" s="50"/>
      <c r="C333" s="50"/>
      <c r="D333" s="50"/>
      <c r="E333" s="136"/>
      <c r="F333" s="52"/>
      <c r="G333" s="66"/>
      <c r="H333" s="88"/>
      <c r="I333" s="66"/>
      <c r="J333" s="123"/>
      <c r="K333" s="88"/>
      <c r="L333" s="124"/>
      <c r="M333" s="66"/>
      <c r="N333" s="88"/>
      <c r="O333" s="124"/>
      <c r="P333" s="153"/>
      <c r="Q333" s="141"/>
      <c r="R333" s="141"/>
      <c r="S333" s="116"/>
      <c r="T333" s="66"/>
      <c r="U333" s="66"/>
      <c r="V333" s="66"/>
      <c r="W333" s="66"/>
      <c r="X333" s="66"/>
      <c r="Y333" s="66"/>
      <c r="Z333" s="116"/>
      <c r="AA333" s="66"/>
      <c r="AB333" s="66"/>
      <c r="AC333" s="66"/>
      <c r="AD333" s="66"/>
      <c r="AE333" s="66"/>
      <c r="AF333" s="66"/>
      <c r="AG333" s="66"/>
      <c r="AH333" s="66"/>
      <c r="AI333" s="116"/>
      <c r="AJ333" s="66"/>
      <c r="AK333" s="118"/>
      <c r="AL333" s="66"/>
      <c r="AM333" s="119"/>
      <c r="AN333" s="120"/>
    </row>
    <row r="334" spans="1:40" x14ac:dyDescent="0.2">
      <c r="A334" s="154"/>
      <c r="B334" s="50"/>
      <c r="C334" s="50"/>
      <c r="D334" s="50"/>
      <c r="E334" s="136"/>
      <c r="F334" s="52"/>
      <c r="G334" s="66"/>
      <c r="H334" s="88"/>
      <c r="I334" s="66"/>
      <c r="J334" s="123"/>
      <c r="K334" s="88"/>
      <c r="L334" s="124"/>
      <c r="M334" s="66"/>
      <c r="N334" s="88"/>
      <c r="O334" s="124"/>
      <c r="P334" s="153"/>
      <c r="Q334" s="141"/>
      <c r="R334" s="141"/>
      <c r="S334" s="116"/>
      <c r="T334" s="66"/>
      <c r="U334" s="66"/>
      <c r="V334" s="66"/>
      <c r="W334" s="66"/>
      <c r="X334" s="66"/>
      <c r="Y334" s="66"/>
      <c r="Z334" s="116"/>
      <c r="AA334" s="66"/>
      <c r="AB334" s="66"/>
      <c r="AC334" s="66"/>
      <c r="AD334" s="66"/>
      <c r="AE334" s="66"/>
      <c r="AF334" s="66"/>
      <c r="AG334" s="66"/>
      <c r="AH334" s="66"/>
      <c r="AI334" s="116"/>
      <c r="AJ334" s="66"/>
      <c r="AK334" s="118"/>
      <c r="AL334" s="66"/>
      <c r="AM334" s="119"/>
      <c r="AN334" s="120"/>
    </row>
    <row r="335" spans="1:40" x14ac:dyDescent="0.2">
      <c r="A335" s="154"/>
      <c r="B335" s="50"/>
      <c r="C335" s="50"/>
      <c r="D335" s="50"/>
      <c r="E335" s="136"/>
      <c r="F335" s="52"/>
      <c r="G335" s="66"/>
      <c r="H335" s="88"/>
      <c r="I335" s="66"/>
      <c r="J335" s="123"/>
      <c r="K335" s="88"/>
      <c r="L335" s="124"/>
      <c r="M335" s="66"/>
      <c r="N335" s="88"/>
      <c r="O335" s="124"/>
      <c r="P335" s="153"/>
      <c r="Q335" s="141"/>
      <c r="R335" s="141"/>
      <c r="S335" s="116"/>
      <c r="T335" s="66"/>
      <c r="U335" s="66"/>
      <c r="V335" s="66"/>
      <c r="W335" s="66"/>
      <c r="X335" s="66"/>
      <c r="Y335" s="66"/>
      <c r="Z335" s="116"/>
      <c r="AA335" s="66"/>
      <c r="AB335" s="66"/>
      <c r="AC335" s="66"/>
      <c r="AD335" s="66"/>
      <c r="AE335" s="66"/>
      <c r="AF335" s="66"/>
      <c r="AG335" s="66"/>
      <c r="AH335" s="66"/>
      <c r="AI335" s="116"/>
      <c r="AJ335" s="66"/>
      <c r="AK335" s="118"/>
      <c r="AL335" s="66"/>
      <c r="AM335" s="119"/>
      <c r="AN335" s="120"/>
    </row>
    <row r="336" spans="1:40" x14ac:dyDescent="0.2">
      <c r="A336" s="154"/>
      <c r="B336" s="50"/>
      <c r="C336" s="50"/>
      <c r="D336" s="50"/>
      <c r="E336" s="136"/>
      <c r="F336" s="52"/>
      <c r="G336" s="66"/>
      <c r="H336" s="88"/>
      <c r="I336" s="66"/>
      <c r="J336" s="123"/>
      <c r="K336" s="88"/>
      <c r="L336" s="124"/>
      <c r="M336" s="66"/>
      <c r="N336" s="88"/>
      <c r="O336" s="124"/>
      <c r="P336" s="153"/>
      <c r="Q336" s="141"/>
      <c r="R336" s="141"/>
      <c r="S336" s="116"/>
      <c r="T336" s="66"/>
      <c r="U336" s="66"/>
      <c r="V336" s="66"/>
      <c r="W336" s="66"/>
      <c r="X336" s="66"/>
      <c r="Y336" s="66"/>
      <c r="Z336" s="116"/>
      <c r="AA336" s="66"/>
      <c r="AB336" s="66"/>
      <c r="AC336" s="66"/>
      <c r="AD336" s="66"/>
      <c r="AE336" s="66"/>
      <c r="AF336" s="66"/>
      <c r="AG336" s="66"/>
      <c r="AH336" s="66"/>
      <c r="AI336" s="116"/>
      <c r="AJ336" s="66"/>
      <c r="AK336" s="118"/>
      <c r="AL336" s="66"/>
      <c r="AM336" s="119"/>
      <c r="AN336" s="120"/>
    </row>
    <row r="337" spans="1:40" x14ac:dyDescent="0.2">
      <c r="A337" s="154"/>
      <c r="B337" s="50"/>
      <c r="C337" s="50"/>
      <c r="D337" s="50"/>
      <c r="E337" s="136"/>
      <c r="F337" s="52"/>
      <c r="G337" s="66"/>
      <c r="H337" s="88"/>
      <c r="I337" s="66"/>
      <c r="J337" s="123"/>
      <c r="K337" s="88"/>
      <c r="L337" s="124"/>
      <c r="M337" s="66"/>
      <c r="N337" s="88"/>
      <c r="O337" s="124"/>
      <c r="P337" s="153"/>
      <c r="Q337" s="141"/>
      <c r="R337" s="141"/>
      <c r="S337" s="116"/>
      <c r="T337" s="66"/>
      <c r="U337" s="66"/>
      <c r="V337" s="66"/>
      <c r="W337" s="66"/>
      <c r="X337" s="66"/>
      <c r="Y337" s="66"/>
      <c r="Z337" s="116"/>
      <c r="AA337" s="66"/>
      <c r="AB337" s="66"/>
      <c r="AC337" s="66"/>
      <c r="AD337" s="66"/>
      <c r="AE337" s="66"/>
      <c r="AF337" s="66"/>
      <c r="AG337" s="66"/>
      <c r="AH337" s="66"/>
      <c r="AI337" s="116"/>
      <c r="AJ337" s="66"/>
      <c r="AK337" s="118"/>
      <c r="AL337" s="66"/>
      <c r="AM337" s="119"/>
      <c r="AN337" s="120"/>
    </row>
    <row r="338" spans="1:40" x14ac:dyDescent="0.2">
      <c r="A338" s="154"/>
      <c r="B338" s="50"/>
      <c r="C338" s="50"/>
      <c r="D338" s="50"/>
      <c r="E338" s="136"/>
      <c r="F338" s="52"/>
      <c r="G338" s="66"/>
      <c r="H338" s="88"/>
      <c r="I338" s="66"/>
      <c r="J338" s="123"/>
      <c r="K338" s="88"/>
      <c r="L338" s="124"/>
      <c r="M338" s="66"/>
      <c r="N338" s="88"/>
      <c r="O338" s="124"/>
      <c r="P338" s="153"/>
      <c r="Q338" s="141"/>
      <c r="R338" s="141"/>
      <c r="S338" s="116"/>
      <c r="T338" s="66"/>
      <c r="U338" s="66"/>
      <c r="V338" s="66"/>
      <c r="W338" s="66"/>
      <c r="X338" s="66"/>
      <c r="Y338" s="66"/>
      <c r="Z338" s="116"/>
      <c r="AA338" s="66"/>
      <c r="AB338" s="66"/>
      <c r="AC338" s="66"/>
      <c r="AD338" s="66"/>
      <c r="AE338" s="66"/>
      <c r="AF338" s="66"/>
      <c r="AG338" s="66"/>
      <c r="AH338" s="66"/>
      <c r="AI338" s="116"/>
      <c r="AJ338" s="66"/>
      <c r="AK338" s="118"/>
      <c r="AL338" s="66"/>
      <c r="AM338" s="119"/>
      <c r="AN338" s="120"/>
    </row>
    <row r="339" spans="1:40" x14ac:dyDescent="0.2">
      <c r="A339" s="154"/>
      <c r="B339" s="50"/>
      <c r="C339" s="50"/>
      <c r="D339" s="50"/>
      <c r="E339" s="136"/>
      <c r="F339" s="52"/>
      <c r="G339" s="66"/>
      <c r="H339" s="88"/>
      <c r="I339" s="66"/>
      <c r="J339" s="123"/>
      <c r="K339" s="88"/>
      <c r="L339" s="124"/>
      <c r="M339" s="66"/>
      <c r="N339" s="88"/>
      <c r="O339" s="124"/>
      <c r="P339" s="153"/>
      <c r="Q339" s="141"/>
      <c r="R339" s="141"/>
      <c r="S339" s="116"/>
      <c r="T339" s="66"/>
      <c r="U339" s="66"/>
      <c r="V339" s="66"/>
      <c r="W339" s="66"/>
      <c r="X339" s="66"/>
      <c r="Y339" s="66"/>
      <c r="Z339" s="116"/>
      <c r="AA339" s="66"/>
      <c r="AB339" s="66"/>
      <c r="AC339" s="66"/>
      <c r="AD339" s="66"/>
      <c r="AE339" s="66"/>
      <c r="AF339" s="66"/>
      <c r="AG339" s="66"/>
      <c r="AH339" s="66"/>
      <c r="AI339" s="116"/>
      <c r="AJ339" s="66"/>
      <c r="AK339" s="118"/>
      <c r="AL339" s="66"/>
      <c r="AM339" s="119"/>
      <c r="AN339" s="120"/>
    </row>
    <row r="340" spans="1:40" x14ac:dyDescent="0.2">
      <c r="A340" s="154"/>
      <c r="B340" s="50"/>
      <c r="C340" s="50"/>
      <c r="D340" s="50"/>
      <c r="E340" s="136"/>
      <c r="F340" s="52"/>
      <c r="G340" s="66"/>
      <c r="H340" s="88"/>
      <c r="I340" s="66"/>
      <c r="J340" s="123"/>
      <c r="K340" s="88"/>
      <c r="L340" s="124"/>
      <c r="M340" s="66"/>
      <c r="N340" s="88"/>
      <c r="O340" s="124"/>
      <c r="P340" s="153"/>
      <c r="Q340" s="141"/>
      <c r="R340" s="141"/>
      <c r="S340" s="116"/>
      <c r="T340" s="66"/>
      <c r="U340" s="66"/>
      <c r="V340" s="66"/>
      <c r="W340" s="66"/>
      <c r="X340" s="66"/>
      <c r="Y340" s="66"/>
      <c r="Z340" s="116"/>
      <c r="AA340" s="66"/>
      <c r="AB340" s="66"/>
      <c r="AC340" s="66"/>
      <c r="AD340" s="66"/>
      <c r="AE340" s="66"/>
      <c r="AF340" s="66"/>
      <c r="AG340" s="66"/>
      <c r="AH340" s="66"/>
      <c r="AI340" s="116"/>
      <c r="AJ340" s="66"/>
      <c r="AK340" s="118"/>
      <c r="AL340" s="66"/>
      <c r="AM340" s="119"/>
      <c r="AN340" s="120"/>
    </row>
    <row r="341" spans="1:40" x14ac:dyDescent="0.2">
      <c r="A341" s="154"/>
      <c r="B341" s="50"/>
      <c r="C341" s="50"/>
      <c r="D341" s="50"/>
      <c r="E341" s="136"/>
      <c r="F341" s="52"/>
      <c r="G341" s="66"/>
      <c r="H341" s="88"/>
      <c r="I341" s="66"/>
      <c r="J341" s="123"/>
      <c r="K341" s="88"/>
      <c r="L341" s="124"/>
      <c r="M341" s="66"/>
      <c r="N341" s="88"/>
      <c r="O341" s="124"/>
      <c r="P341" s="153"/>
      <c r="Q341" s="141"/>
      <c r="R341" s="141"/>
      <c r="S341" s="116"/>
      <c r="T341" s="66"/>
      <c r="U341" s="66"/>
      <c r="V341" s="66"/>
      <c r="W341" s="66"/>
      <c r="X341" s="66"/>
      <c r="Y341" s="66"/>
      <c r="Z341" s="116"/>
      <c r="AA341" s="66"/>
      <c r="AB341" s="66"/>
      <c r="AC341" s="66"/>
      <c r="AD341" s="66"/>
      <c r="AE341" s="66"/>
      <c r="AF341" s="66"/>
      <c r="AG341" s="66"/>
      <c r="AH341" s="66"/>
      <c r="AI341" s="116"/>
      <c r="AJ341" s="66"/>
      <c r="AK341" s="118"/>
      <c r="AL341" s="66"/>
      <c r="AM341" s="119"/>
      <c r="AN341" s="120"/>
    </row>
    <row r="342" spans="1:40" x14ac:dyDescent="0.2">
      <c r="A342" s="154"/>
      <c r="B342" s="50"/>
      <c r="C342" s="50"/>
      <c r="D342" s="50"/>
      <c r="E342" s="136"/>
      <c r="F342" s="52"/>
      <c r="G342" s="66"/>
      <c r="H342" s="88"/>
      <c r="I342" s="66"/>
      <c r="J342" s="123"/>
      <c r="K342" s="88"/>
      <c r="L342" s="124"/>
      <c r="M342" s="66"/>
      <c r="N342" s="88"/>
      <c r="O342" s="124"/>
      <c r="P342" s="153"/>
      <c r="Q342" s="141"/>
      <c r="R342" s="141"/>
      <c r="S342" s="116"/>
      <c r="T342" s="66"/>
      <c r="U342" s="66"/>
      <c r="V342" s="66"/>
      <c r="W342" s="66"/>
      <c r="X342" s="66"/>
      <c r="Y342" s="66"/>
      <c r="Z342" s="116"/>
      <c r="AA342" s="66"/>
      <c r="AB342" s="66"/>
      <c r="AC342" s="66"/>
      <c r="AD342" s="66"/>
      <c r="AE342" s="66"/>
      <c r="AF342" s="66"/>
      <c r="AG342" s="66"/>
      <c r="AH342" s="66"/>
      <c r="AI342" s="116"/>
      <c r="AJ342" s="66"/>
      <c r="AK342" s="118"/>
      <c r="AL342" s="66"/>
      <c r="AM342" s="119"/>
      <c r="AN342" s="120"/>
    </row>
    <row r="343" spans="1:40" x14ac:dyDescent="0.2">
      <c r="A343" s="154"/>
      <c r="B343" s="50"/>
      <c r="C343" s="50"/>
      <c r="D343" s="50"/>
      <c r="E343" s="136"/>
      <c r="F343" s="52"/>
      <c r="G343" s="66"/>
      <c r="H343" s="88"/>
      <c r="I343" s="66"/>
      <c r="J343" s="123"/>
      <c r="K343" s="88"/>
      <c r="L343" s="124"/>
      <c r="M343" s="66"/>
      <c r="N343" s="88"/>
      <c r="O343" s="124"/>
      <c r="P343" s="153"/>
      <c r="Q343" s="141"/>
      <c r="R343" s="141"/>
      <c r="S343" s="116"/>
      <c r="T343" s="66"/>
      <c r="U343" s="66"/>
      <c r="V343" s="66"/>
      <c r="W343" s="66"/>
      <c r="X343" s="66"/>
      <c r="Y343" s="66"/>
      <c r="Z343" s="116"/>
      <c r="AA343" s="66"/>
      <c r="AB343" s="66"/>
      <c r="AC343" s="66"/>
      <c r="AD343" s="66"/>
      <c r="AE343" s="66"/>
      <c r="AF343" s="66"/>
      <c r="AG343" s="66"/>
      <c r="AH343" s="66"/>
      <c r="AI343" s="116"/>
      <c r="AJ343" s="66"/>
      <c r="AK343" s="118"/>
      <c r="AL343" s="66"/>
      <c r="AM343" s="119"/>
      <c r="AN343" s="120"/>
    </row>
    <row r="344" spans="1:40" x14ac:dyDescent="0.2">
      <c r="A344" s="154"/>
      <c r="B344" s="50"/>
      <c r="C344" s="50"/>
      <c r="D344" s="50"/>
      <c r="E344" s="136"/>
      <c r="F344" s="52"/>
      <c r="G344" s="66"/>
      <c r="H344" s="88"/>
      <c r="I344" s="66"/>
      <c r="J344" s="123"/>
      <c r="K344" s="88"/>
      <c r="L344" s="124"/>
      <c r="M344" s="66"/>
      <c r="N344" s="88"/>
      <c r="O344" s="124"/>
      <c r="P344" s="153"/>
      <c r="Q344" s="141"/>
      <c r="R344" s="141"/>
      <c r="S344" s="116"/>
      <c r="T344" s="66"/>
      <c r="U344" s="66"/>
      <c r="V344" s="66"/>
      <c r="W344" s="66"/>
      <c r="X344" s="66"/>
      <c r="Y344" s="66"/>
      <c r="Z344" s="116"/>
      <c r="AA344" s="66"/>
      <c r="AB344" s="66"/>
      <c r="AC344" s="66"/>
      <c r="AD344" s="66"/>
      <c r="AE344" s="66"/>
      <c r="AF344" s="66"/>
      <c r="AG344" s="66"/>
      <c r="AH344" s="66"/>
      <c r="AI344" s="116"/>
      <c r="AJ344" s="66"/>
      <c r="AK344" s="118"/>
      <c r="AL344" s="66"/>
      <c r="AM344" s="119"/>
      <c r="AN344" s="120"/>
    </row>
    <row r="345" spans="1:40" x14ac:dyDescent="0.2">
      <c r="A345" s="154"/>
      <c r="B345" s="50"/>
      <c r="C345" s="50"/>
      <c r="D345" s="50"/>
      <c r="E345" s="136"/>
      <c r="F345" s="52"/>
      <c r="G345" s="66"/>
      <c r="H345" s="88"/>
      <c r="I345" s="66"/>
      <c r="J345" s="123"/>
      <c r="K345" s="88"/>
      <c r="L345" s="124"/>
      <c r="M345" s="66"/>
      <c r="N345" s="88"/>
      <c r="O345" s="124"/>
      <c r="P345" s="153"/>
      <c r="Q345" s="141"/>
      <c r="R345" s="141"/>
      <c r="S345" s="116"/>
      <c r="T345" s="66"/>
      <c r="U345" s="66"/>
      <c r="V345" s="66"/>
      <c r="W345" s="66"/>
      <c r="X345" s="66"/>
      <c r="Y345" s="66"/>
      <c r="Z345" s="116"/>
      <c r="AA345" s="66"/>
      <c r="AB345" s="66"/>
      <c r="AC345" s="66"/>
      <c r="AD345" s="66"/>
      <c r="AE345" s="66"/>
      <c r="AF345" s="66"/>
      <c r="AG345" s="66"/>
      <c r="AH345" s="66"/>
      <c r="AI345" s="116"/>
      <c r="AJ345" s="66"/>
      <c r="AK345" s="118"/>
      <c r="AL345" s="66"/>
      <c r="AM345" s="119"/>
      <c r="AN345" s="120"/>
    </row>
    <row r="346" spans="1:40" x14ac:dyDescent="0.2">
      <c r="A346" s="154"/>
      <c r="B346" s="50"/>
      <c r="C346" s="50"/>
      <c r="D346" s="50"/>
      <c r="E346" s="136"/>
      <c r="F346" s="52"/>
      <c r="G346" s="66"/>
      <c r="H346" s="88"/>
      <c r="I346" s="66"/>
      <c r="J346" s="123"/>
      <c r="K346" s="88"/>
      <c r="L346" s="124"/>
      <c r="M346" s="66"/>
      <c r="N346" s="88"/>
      <c r="O346" s="124"/>
      <c r="P346" s="153"/>
      <c r="Q346" s="141"/>
      <c r="R346" s="141"/>
      <c r="S346" s="116"/>
      <c r="T346" s="66"/>
      <c r="U346" s="66"/>
      <c r="V346" s="66"/>
      <c r="W346" s="66"/>
      <c r="X346" s="66"/>
      <c r="Y346" s="66"/>
      <c r="Z346" s="116"/>
      <c r="AA346" s="66"/>
      <c r="AB346" s="66"/>
      <c r="AC346" s="66"/>
      <c r="AD346" s="66"/>
      <c r="AE346" s="66"/>
      <c r="AF346" s="66"/>
      <c r="AG346" s="66"/>
      <c r="AH346" s="66"/>
      <c r="AI346" s="116"/>
      <c r="AJ346" s="66"/>
      <c r="AK346" s="118"/>
      <c r="AL346" s="66"/>
      <c r="AM346" s="119"/>
      <c r="AN346" s="120"/>
    </row>
    <row r="347" spans="1:40" x14ac:dyDescent="0.2">
      <c r="A347" s="154"/>
      <c r="B347" s="50"/>
      <c r="C347" s="50"/>
      <c r="D347" s="50"/>
      <c r="E347" s="136"/>
      <c r="F347" s="52"/>
      <c r="G347" s="66"/>
      <c r="H347" s="88"/>
      <c r="I347" s="66"/>
      <c r="J347" s="123"/>
      <c r="K347" s="88"/>
      <c r="L347" s="124"/>
      <c r="M347" s="66"/>
      <c r="N347" s="88"/>
      <c r="O347" s="124"/>
      <c r="P347" s="153"/>
      <c r="Q347" s="141"/>
      <c r="R347" s="141"/>
      <c r="S347" s="116"/>
      <c r="T347" s="66"/>
      <c r="U347" s="66"/>
      <c r="V347" s="66"/>
      <c r="W347" s="66"/>
      <c r="X347" s="66"/>
      <c r="Y347" s="66"/>
      <c r="Z347" s="116"/>
      <c r="AA347" s="66"/>
      <c r="AB347" s="66"/>
      <c r="AC347" s="66"/>
      <c r="AD347" s="66"/>
      <c r="AE347" s="66"/>
      <c r="AF347" s="66"/>
      <c r="AG347" s="66"/>
      <c r="AH347" s="66"/>
      <c r="AI347" s="116"/>
      <c r="AJ347" s="66"/>
      <c r="AK347" s="118"/>
      <c r="AL347" s="66"/>
      <c r="AM347" s="119"/>
      <c r="AN347" s="120"/>
    </row>
    <row r="348" spans="1:40" x14ac:dyDescent="0.2">
      <c r="A348" s="154"/>
      <c r="B348" s="50"/>
      <c r="C348" s="50"/>
      <c r="D348" s="50"/>
      <c r="E348" s="136"/>
      <c r="F348" s="52"/>
      <c r="G348" s="66"/>
      <c r="H348" s="88"/>
      <c r="I348" s="66"/>
      <c r="J348" s="123"/>
      <c r="K348" s="88"/>
      <c r="L348" s="124"/>
      <c r="M348" s="66"/>
      <c r="N348" s="88"/>
      <c r="O348" s="124"/>
      <c r="P348" s="153"/>
      <c r="Q348" s="141"/>
      <c r="R348" s="141"/>
      <c r="S348" s="116"/>
      <c r="T348" s="66"/>
      <c r="U348" s="66"/>
      <c r="V348" s="66"/>
      <c r="W348" s="66"/>
      <c r="X348" s="66"/>
      <c r="Y348" s="66"/>
      <c r="Z348" s="116"/>
      <c r="AA348" s="66"/>
      <c r="AB348" s="66"/>
      <c r="AC348" s="66"/>
      <c r="AD348" s="66"/>
      <c r="AE348" s="66"/>
      <c r="AF348" s="66"/>
      <c r="AG348" s="66"/>
      <c r="AH348" s="66"/>
      <c r="AI348" s="116"/>
      <c r="AJ348" s="66"/>
      <c r="AK348" s="118"/>
      <c r="AL348" s="66"/>
      <c r="AM348" s="119"/>
      <c r="AN348" s="120"/>
    </row>
    <row r="349" spans="1:40" x14ac:dyDescent="0.2">
      <c r="A349" s="154"/>
      <c r="B349" s="50"/>
      <c r="C349" s="50"/>
      <c r="D349" s="50"/>
      <c r="E349" s="136"/>
      <c r="F349" s="52"/>
      <c r="G349" s="66"/>
      <c r="H349" s="88"/>
      <c r="I349" s="66"/>
      <c r="J349" s="123"/>
      <c r="K349" s="88"/>
      <c r="L349" s="124"/>
      <c r="M349" s="66"/>
      <c r="N349" s="88"/>
      <c r="O349" s="124"/>
      <c r="P349" s="153"/>
      <c r="Q349" s="141"/>
      <c r="R349" s="141"/>
      <c r="S349" s="116"/>
      <c r="T349" s="66"/>
      <c r="U349" s="66"/>
      <c r="V349" s="66"/>
      <c r="W349" s="66"/>
      <c r="X349" s="66"/>
      <c r="Y349" s="66"/>
      <c r="Z349" s="116"/>
      <c r="AA349" s="66"/>
      <c r="AB349" s="66"/>
      <c r="AC349" s="66"/>
      <c r="AD349" s="66"/>
      <c r="AE349" s="66"/>
      <c r="AF349" s="66"/>
      <c r="AG349" s="66"/>
      <c r="AH349" s="66"/>
      <c r="AI349" s="116"/>
      <c r="AJ349" s="66"/>
      <c r="AK349" s="118"/>
      <c r="AL349" s="66"/>
      <c r="AM349" s="119"/>
      <c r="AN349" s="120"/>
    </row>
    <row r="350" spans="1:40" x14ac:dyDescent="0.2">
      <c r="A350" s="154"/>
      <c r="B350" s="50"/>
      <c r="C350" s="50"/>
      <c r="D350" s="50"/>
      <c r="E350" s="136"/>
      <c r="F350" s="52"/>
      <c r="G350" s="66"/>
      <c r="H350" s="88"/>
      <c r="I350" s="66"/>
      <c r="J350" s="123"/>
      <c r="K350" s="88"/>
      <c r="L350" s="124"/>
      <c r="M350" s="66"/>
      <c r="N350" s="88"/>
      <c r="O350" s="124"/>
      <c r="P350" s="153"/>
      <c r="Q350" s="141"/>
      <c r="R350" s="141"/>
      <c r="S350" s="116"/>
      <c r="T350" s="66"/>
      <c r="U350" s="66"/>
      <c r="V350" s="66"/>
      <c r="W350" s="66"/>
      <c r="X350" s="66"/>
      <c r="Y350" s="66"/>
      <c r="Z350" s="116"/>
      <c r="AA350" s="66"/>
      <c r="AB350" s="66"/>
      <c r="AC350" s="66"/>
      <c r="AD350" s="66"/>
      <c r="AE350" s="66"/>
      <c r="AF350" s="66"/>
      <c r="AG350" s="66"/>
      <c r="AH350" s="66"/>
      <c r="AI350" s="116"/>
      <c r="AJ350" s="66"/>
      <c r="AK350" s="118"/>
      <c r="AL350" s="66"/>
      <c r="AM350" s="119"/>
      <c r="AN350" s="120"/>
    </row>
    <row r="351" spans="1:40" x14ac:dyDescent="0.2">
      <c r="A351" s="154"/>
      <c r="B351" s="50"/>
      <c r="C351" s="50"/>
      <c r="D351" s="50"/>
      <c r="E351" s="136"/>
      <c r="F351" s="52"/>
      <c r="G351" s="66"/>
      <c r="H351" s="88"/>
      <c r="I351" s="66"/>
      <c r="J351" s="123"/>
      <c r="K351" s="88"/>
      <c r="L351" s="124"/>
      <c r="M351" s="66"/>
      <c r="N351" s="88"/>
      <c r="O351" s="124"/>
      <c r="P351" s="153"/>
      <c r="Q351" s="141"/>
      <c r="R351" s="141"/>
      <c r="S351" s="116"/>
      <c r="T351" s="66"/>
      <c r="U351" s="66"/>
      <c r="V351" s="66"/>
      <c r="W351" s="66"/>
      <c r="X351" s="66"/>
      <c r="Y351" s="66"/>
      <c r="Z351" s="116"/>
      <c r="AA351" s="66"/>
      <c r="AB351" s="66"/>
      <c r="AC351" s="66"/>
      <c r="AD351" s="66"/>
      <c r="AE351" s="66"/>
      <c r="AF351" s="66"/>
      <c r="AG351" s="66"/>
      <c r="AH351" s="66"/>
      <c r="AI351" s="116"/>
      <c r="AJ351" s="66"/>
      <c r="AK351" s="118"/>
      <c r="AL351" s="66"/>
      <c r="AM351" s="119"/>
      <c r="AN351" s="120"/>
    </row>
    <row r="352" spans="1:40" x14ac:dyDescent="0.2">
      <c r="A352" s="154"/>
      <c r="B352" s="50"/>
      <c r="C352" s="50"/>
      <c r="D352" s="50"/>
      <c r="E352" s="136"/>
      <c r="F352" s="52"/>
      <c r="G352" s="66"/>
      <c r="H352" s="88"/>
      <c r="I352" s="66"/>
      <c r="J352" s="123"/>
      <c r="K352" s="88"/>
      <c r="L352" s="124"/>
      <c r="M352" s="66"/>
      <c r="N352" s="88"/>
      <c r="O352" s="124"/>
      <c r="P352" s="153"/>
      <c r="Q352" s="141"/>
      <c r="R352" s="141"/>
      <c r="S352" s="116"/>
      <c r="T352" s="66"/>
      <c r="U352" s="66"/>
      <c r="V352" s="66"/>
      <c r="W352" s="66"/>
      <c r="X352" s="66"/>
      <c r="Y352" s="66"/>
      <c r="Z352" s="116"/>
      <c r="AA352" s="66"/>
      <c r="AB352" s="66"/>
      <c r="AC352" s="66"/>
      <c r="AD352" s="66"/>
      <c r="AE352" s="66"/>
      <c r="AF352" s="66"/>
      <c r="AG352" s="66"/>
      <c r="AH352" s="66"/>
      <c r="AI352" s="116"/>
      <c r="AJ352" s="66"/>
      <c r="AK352" s="118"/>
      <c r="AL352" s="66"/>
      <c r="AM352" s="119"/>
      <c r="AN352" s="120"/>
    </row>
    <row r="353" spans="1:40" x14ac:dyDescent="0.2">
      <c r="A353" s="154"/>
      <c r="B353" s="50"/>
      <c r="C353" s="50"/>
      <c r="D353" s="50"/>
      <c r="E353" s="136"/>
      <c r="F353" s="52"/>
      <c r="G353" s="66"/>
      <c r="H353" s="88"/>
      <c r="I353" s="66"/>
      <c r="J353" s="123"/>
      <c r="K353" s="88"/>
      <c r="L353" s="124"/>
      <c r="M353" s="66"/>
      <c r="N353" s="88"/>
      <c r="O353" s="124"/>
      <c r="P353" s="153"/>
      <c r="Q353" s="141"/>
      <c r="R353" s="141"/>
      <c r="S353" s="116"/>
      <c r="T353" s="66"/>
      <c r="U353" s="66"/>
      <c r="V353" s="66"/>
      <c r="W353" s="66"/>
      <c r="X353" s="66"/>
      <c r="Y353" s="66"/>
      <c r="Z353" s="116"/>
      <c r="AA353" s="66"/>
      <c r="AB353" s="66"/>
      <c r="AC353" s="66"/>
      <c r="AD353" s="66"/>
      <c r="AE353" s="66"/>
      <c r="AF353" s="66"/>
      <c r="AG353" s="66"/>
      <c r="AH353" s="66"/>
      <c r="AI353" s="116"/>
      <c r="AJ353" s="66"/>
      <c r="AK353" s="118"/>
      <c r="AL353" s="66"/>
      <c r="AM353" s="119"/>
      <c r="AN353" s="120"/>
    </row>
    <row r="354" spans="1:40" x14ac:dyDescent="0.2">
      <c r="A354" s="154"/>
      <c r="B354" s="50"/>
      <c r="C354" s="50"/>
      <c r="D354" s="50"/>
      <c r="E354" s="136"/>
      <c r="F354" s="52"/>
      <c r="G354" s="66"/>
      <c r="H354" s="88"/>
      <c r="I354" s="66"/>
      <c r="J354" s="123"/>
      <c r="K354" s="88"/>
      <c r="L354" s="124"/>
      <c r="M354" s="66"/>
      <c r="N354" s="88"/>
      <c r="O354" s="124"/>
      <c r="P354" s="153"/>
      <c r="Q354" s="141"/>
      <c r="R354" s="141"/>
      <c r="S354" s="116"/>
      <c r="T354" s="66"/>
      <c r="U354" s="66"/>
      <c r="V354" s="66"/>
      <c r="W354" s="66"/>
      <c r="X354" s="66"/>
      <c r="Y354" s="66"/>
      <c r="Z354" s="116"/>
      <c r="AA354" s="66"/>
      <c r="AB354" s="66"/>
      <c r="AC354" s="66"/>
      <c r="AD354" s="66"/>
      <c r="AE354" s="66"/>
      <c r="AF354" s="66"/>
      <c r="AG354" s="66"/>
      <c r="AH354" s="66"/>
      <c r="AI354" s="116"/>
      <c r="AJ354" s="66"/>
      <c r="AK354" s="118"/>
      <c r="AL354" s="66"/>
      <c r="AM354" s="119"/>
      <c r="AN354" s="120"/>
    </row>
    <row r="355" spans="1:40" x14ac:dyDescent="0.2">
      <c r="A355" s="154"/>
      <c r="B355" s="50"/>
      <c r="C355" s="50"/>
      <c r="D355" s="50"/>
      <c r="E355" s="136"/>
      <c r="F355" s="52"/>
      <c r="G355" s="66"/>
      <c r="H355" s="88"/>
      <c r="I355" s="66"/>
      <c r="J355" s="123"/>
      <c r="K355" s="88"/>
      <c r="L355" s="124"/>
      <c r="M355" s="66"/>
      <c r="N355" s="88"/>
      <c r="O355" s="124"/>
      <c r="P355" s="153"/>
      <c r="Q355" s="141"/>
      <c r="R355" s="141"/>
      <c r="S355" s="116"/>
      <c r="T355" s="66"/>
      <c r="U355" s="66"/>
      <c r="V355" s="66"/>
      <c r="W355" s="66"/>
      <c r="X355" s="66"/>
      <c r="Y355" s="66"/>
      <c r="Z355" s="116"/>
      <c r="AA355" s="66"/>
      <c r="AB355" s="66"/>
      <c r="AC355" s="66"/>
      <c r="AD355" s="66"/>
      <c r="AE355" s="66"/>
      <c r="AF355" s="66"/>
      <c r="AG355" s="66"/>
      <c r="AH355" s="66"/>
      <c r="AI355" s="116"/>
      <c r="AJ355" s="66"/>
      <c r="AK355" s="118"/>
      <c r="AL355" s="66"/>
      <c r="AM355" s="119"/>
      <c r="AN355" s="120"/>
    </row>
    <row r="356" spans="1:40" x14ac:dyDescent="0.2">
      <c r="A356" s="154"/>
      <c r="B356" s="50"/>
      <c r="C356" s="50"/>
      <c r="D356" s="50"/>
      <c r="E356" s="136"/>
      <c r="F356" s="52"/>
      <c r="G356" s="66"/>
      <c r="H356" s="88"/>
      <c r="I356" s="66"/>
      <c r="J356" s="123"/>
      <c r="K356" s="88"/>
      <c r="L356" s="124"/>
      <c r="M356" s="66"/>
      <c r="N356" s="88"/>
      <c r="O356" s="124"/>
      <c r="P356" s="153"/>
      <c r="Q356" s="141"/>
      <c r="R356" s="141"/>
      <c r="S356" s="116"/>
      <c r="T356" s="66"/>
      <c r="U356" s="66"/>
      <c r="V356" s="66"/>
      <c r="W356" s="66"/>
      <c r="X356" s="66"/>
      <c r="Y356" s="66"/>
      <c r="Z356" s="116"/>
      <c r="AA356" s="66"/>
      <c r="AB356" s="66"/>
      <c r="AC356" s="66"/>
      <c r="AD356" s="66"/>
      <c r="AE356" s="66"/>
      <c r="AF356" s="66"/>
      <c r="AG356" s="66"/>
      <c r="AH356" s="66"/>
      <c r="AI356" s="116"/>
      <c r="AJ356" s="66"/>
      <c r="AK356" s="118"/>
      <c r="AL356" s="66"/>
      <c r="AM356" s="119"/>
      <c r="AN356" s="120"/>
    </row>
    <row r="357" spans="1:40" x14ac:dyDescent="0.2">
      <c r="A357" s="154"/>
      <c r="B357" s="50"/>
      <c r="C357" s="50"/>
      <c r="D357" s="50"/>
      <c r="E357" s="136"/>
      <c r="F357" s="52"/>
      <c r="G357" s="66"/>
      <c r="H357" s="88"/>
      <c r="I357" s="66"/>
      <c r="J357" s="123"/>
      <c r="K357" s="88"/>
      <c r="L357" s="124"/>
      <c r="M357" s="66"/>
      <c r="N357" s="88"/>
      <c r="O357" s="124"/>
      <c r="P357" s="153"/>
      <c r="Q357" s="141"/>
      <c r="R357" s="141"/>
      <c r="S357" s="116"/>
      <c r="T357" s="66"/>
      <c r="U357" s="66"/>
      <c r="V357" s="66"/>
      <c r="W357" s="66"/>
      <c r="X357" s="66"/>
      <c r="Y357" s="66"/>
      <c r="Z357" s="116"/>
      <c r="AA357" s="66"/>
      <c r="AB357" s="66"/>
      <c r="AC357" s="66"/>
      <c r="AD357" s="66"/>
      <c r="AE357" s="66"/>
      <c r="AF357" s="66"/>
      <c r="AG357" s="66"/>
      <c r="AH357" s="66"/>
      <c r="AI357" s="116"/>
      <c r="AJ357" s="66"/>
      <c r="AK357" s="118"/>
      <c r="AL357" s="66"/>
      <c r="AM357" s="119"/>
      <c r="AN357" s="120"/>
    </row>
    <row r="358" spans="1:40" x14ac:dyDescent="0.2">
      <c r="A358" s="154"/>
      <c r="B358" s="50"/>
      <c r="C358" s="50"/>
      <c r="D358" s="50"/>
      <c r="E358" s="136"/>
      <c r="F358" s="52"/>
      <c r="G358" s="66"/>
      <c r="H358" s="88"/>
      <c r="I358" s="66"/>
      <c r="J358" s="123"/>
      <c r="K358" s="88"/>
      <c r="L358" s="124"/>
      <c r="M358" s="66"/>
      <c r="N358" s="88"/>
      <c r="O358" s="124"/>
      <c r="P358" s="153"/>
      <c r="Q358" s="141"/>
      <c r="R358" s="141"/>
      <c r="S358" s="116"/>
      <c r="T358" s="66"/>
      <c r="U358" s="66"/>
      <c r="V358" s="66"/>
      <c r="W358" s="66"/>
      <c r="X358" s="66"/>
      <c r="Y358" s="66"/>
      <c r="Z358" s="116"/>
      <c r="AA358" s="66"/>
      <c r="AB358" s="66"/>
      <c r="AC358" s="66"/>
      <c r="AD358" s="66"/>
      <c r="AE358" s="66"/>
      <c r="AF358" s="66"/>
      <c r="AG358" s="66"/>
      <c r="AH358" s="66"/>
      <c r="AI358" s="116"/>
      <c r="AJ358" s="66"/>
      <c r="AK358" s="118"/>
      <c r="AL358" s="66"/>
      <c r="AM358" s="119"/>
      <c r="AN358" s="120"/>
    </row>
    <row r="359" spans="1:40" x14ac:dyDescent="0.2">
      <c r="A359" s="154"/>
      <c r="B359" s="50"/>
      <c r="C359" s="50"/>
      <c r="D359" s="50"/>
      <c r="E359" s="136"/>
      <c r="F359" s="52"/>
      <c r="G359" s="66"/>
      <c r="H359" s="88"/>
      <c r="I359" s="66"/>
      <c r="J359" s="123"/>
      <c r="K359" s="88"/>
      <c r="L359" s="124"/>
      <c r="M359" s="66"/>
      <c r="N359" s="88"/>
      <c r="O359" s="124"/>
      <c r="P359" s="153"/>
      <c r="Q359" s="141"/>
      <c r="R359" s="141"/>
      <c r="S359" s="116"/>
      <c r="T359" s="66"/>
      <c r="U359" s="66"/>
      <c r="V359" s="66"/>
      <c r="W359" s="66"/>
      <c r="X359" s="66"/>
      <c r="Y359" s="66"/>
      <c r="Z359" s="116"/>
      <c r="AA359" s="66"/>
      <c r="AB359" s="66"/>
      <c r="AC359" s="66"/>
      <c r="AD359" s="66"/>
      <c r="AE359" s="66"/>
      <c r="AF359" s="66"/>
      <c r="AG359" s="66"/>
      <c r="AH359" s="66"/>
      <c r="AI359" s="116"/>
      <c r="AJ359" s="66"/>
      <c r="AK359" s="118"/>
      <c r="AL359" s="66"/>
      <c r="AM359" s="119"/>
      <c r="AN359" s="120"/>
    </row>
    <row r="360" spans="1:40" x14ac:dyDescent="0.2">
      <c r="A360" s="154"/>
      <c r="B360" s="50"/>
      <c r="C360" s="50"/>
      <c r="D360" s="50"/>
      <c r="E360" s="136"/>
      <c r="F360" s="52"/>
      <c r="G360" s="66"/>
      <c r="H360" s="88"/>
      <c r="I360" s="66"/>
      <c r="J360" s="123"/>
      <c r="K360" s="88"/>
      <c r="L360" s="124"/>
      <c r="M360" s="66"/>
      <c r="N360" s="88"/>
      <c r="O360" s="124"/>
      <c r="P360" s="153"/>
      <c r="Q360" s="141"/>
      <c r="R360" s="141"/>
      <c r="S360" s="116"/>
      <c r="T360" s="66"/>
      <c r="U360" s="66"/>
      <c r="V360" s="66"/>
      <c r="W360" s="66"/>
      <c r="X360" s="66"/>
      <c r="Y360" s="66"/>
      <c r="Z360" s="116"/>
      <c r="AA360" s="66"/>
      <c r="AB360" s="66"/>
      <c r="AC360" s="66"/>
      <c r="AD360" s="66"/>
      <c r="AE360" s="66"/>
      <c r="AF360" s="66"/>
      <c r="AG360" s="66"/>
      <c r="AH360" s="66"/>
      <c r="AI360" s="116"/>
      <c r="AJ360" s="66"/>
      <c r="AK360" s="118"/>
      <c r="AL360" s="66"/>
      <c r="AM360" s="119"/>
      <c r="AN360" s="120"/>
    </row>
    <row r="361" spans="1:40" x14ac:dyDescent="0.2">
      <c r="A361" s="154"/>
      <c r="B361" s="50"/>
      <c r="C361" s="50"/>
      <c r="D361" s="50"/>
      <c r="E361" s="136"/>
      <c r="F361" s="52"/>
      <c r="G361" s="66"/>
      <c r="H361" s="88"/>
      <c r="I361" s="66"/>
      <c r="J361" s="123"/>
      <c r="K361" s="88"/>
      <c r="L361" s="124"/>
      <c r="M361" s="66"/>
      <c r="N361" s="88"/>
      <c r="O361" s="124"/>
      <c r="P361" s="153"/>
      <c r="Q361" s="141"/>
      <c r="R361" s="141"/>
      <c r="S361" s="116"/>
      <c r="T361" s="66"/>
      <c r="U361" s="66"/>
      <c r="V361" s="66"/>
      <c r="W361" s="66"/>
      <c r="X361" s="66"/>
      <c r="Y361" s="66"/>
      <c r="Z361" s="116"/>
      <c r="AA361" s="66"/>
      <c r="AB361" s="66"/>
      <c r="AC361" s="66"/>
      <c r="AD361" s="66"/>
      <c r="AE361" s="66"/>
      <c r="AF361" s="66"/>
      <c r="AG361" s="66"/>
      <c r="AH361" s="66"/>
      <c r="AI361" s="116"/>
      <c r="AJ361" s="66"/>
      <c r="AK361" s="118"/>
      <c r="AL361" s="66"/>
      <c r="AM361" s="119"/>
      <c r="AN361" s="120"/>
    </row>
    <row r="362" spans="1:40" x14ac:dyDescent="0.2">
      <c r="A362" s="154"/>
      <c r="B362" s="50"/>
      <c r="C362" s="50"/>
      <c r="D362" s="50"/>
      <c r="E362" s="136"/>
      <c r="F362" s="52"/>
      <c r="G362" s="66"/>
      <c r="H362" s="88"/>
      <c r="I362" s="66"/>
      <c r="J362" s="123"/>
      <c r="K362" s="88"/>
      <c r="L362" s="124"/>
      <c r="M362" s="66"/>
      <c r="N362" s="88"/>
      <c r="O362" s="124"/>
      <c r="P362" s="153"/>
      <c r="Q362" s="141"/>
      <c r="R362" s="141"/>
      <c r="S362" s="116"/>
      <c r="T362" s="66"/>
      <c r="U362" s="66"/>
      <c r="V362" s="66"/>
      <c r="W362" s="66"/>
      <c r="X362" s="66"/>
      <c r="Y362" s="66"/>
      <c r="Z362" s="116"/>
      <c r="AA362" s="66"/>
      <c r="AB362" s="66"/>
      <c r="AC362" s="66"/>
      <c r="AD362" s="66"/>
      <c r="AE362" s="66"/>
      <c r="AF362" s="66"/>
      <c r="AG362" s="66"/>
      <c r="AH362" s="66"/>
      <c r="AI362" s="116"/>
      <c r="AJ362" s="66"/>
      <c r="AK362" s="118"/>
      <c r="AL362" s="66"/>
      <c r="AM362" s="119"/>
      <c r="AN362" s="120"/>
    </row>
    <row r="363" spans="1:40" x14ac:dyDescent="0.2">
      <c r="A363" s="154"/>
      <c r="B363" s="50"/>
      <c r="C363" s="50"/>
      <c r="D363" s="50"/>
      <c r="E363" s="136"/>
      <c r="F363" s="52"/>
      <c r="G363" s="66"/>
      <c r="H363" s="88"/>
      <c r="I363" s="66"/>
      <c r="J363" s="123"/>
      <c r="K363" s="88"/>
      <c r="L363" s="124"/>
      <c r="M363" s="66"/>
      <c r="N363" s="88"/>
      <c r="O363" s="124"/>
      <c r="P363" s="153"/>
      <c r="Q363" s="141"/>
      <c r="R363" s="141"/>
      <c r="S363" s="116"/>
      <c r="T363" s="66"/>
      <c r="U363" s="66"/>
      <c r="V363" s="66"/>
      <c r="W363" s="66"/>
      <c r="X363" s="66"/>
      <c r="Y363" s="66"/>
      <c r="Z363" s="116"/>
      <c r="AA363" s="66"/>
      <c r="AB363" s="66"/>
      <c r="AC363" s="66"/>
      <c r="AD363" s="66"/>
      <c r="AE363" s="66"/>
      <c r="AF363" s="66"/>
      <c r="AG363" s="66"/>
      <c r="AH363" s="66"/>
      <c r="AI363" s="116"/>
      <c r="AJ363" s="66"/>
      <c r="AK363" s="118"/>
      <c r="AL363" s="66"/>
      <c r="AM363" s="119"/>
      <c r="AN363" s="120"/>
    </row>
    <row r="364" spans="1:40" x14ac:dyDescent="0.2">
      <c r="A364" s="154"/>
      <c r="B364" s="50"/>
      <c r="C364" s="50"/>
      <c r="D364" s="50"/>
      <c r="E364" s="136"/>
      <c r="F364" s="52"/>
      <c r="G364" s="66"/>
      <c r="H364" s="88"/>
      <c r="I364" s="66"/>
      <c r="J364" s="123"/>
      <c r="K364" s="88"/>
      <c r="L364" s="124"/>
      <c r="M364" s="66"/>
      <c r="N364" s="88"/>
      <c r="O364" s="124"/>
      <c r="P364" s="153"/>
      <c r="Q364" s="141"/>
      <c r="R364" s="141"/>
      <c r="S364" s="116"/>
      <c r="T364" s="66"/>
      <c r="U364" s="66"/>
      <c r="V364" s="66"/>
      <c r="W364" s="66"/>
      <c r="X364" s="66"/>
      <c r="Y364" s="66"/>
      <c r="Z364" s="116"/>
      <c r="AA364" s="66"/>
      <c r="AB364" s="66"/>
      <c r="AC364" s="66"/>
      <c r="AD364" s="66"/>
      <c r="AE364" s="66"/>
      <c r="AF364" s="66"/>
      <c r="AG364" s="66"/>
      <c r="AH364" s="66"/>
      <c r="AI364" s="116"/>
      <c r="AJ364" s="66"/>
      <c r="AK364" s="118"/>
      <c r="AL364" s="66"/>
      <c r="AM364" s="119"/>
      <c r="AN364" s="120"/>
    </row>
    <row r="365" spans="1:40" x14ac:dyDescent="0.2">
      <c r="A365" s="154"/>
      <c r="B365" s="50"/>
      <c r="C365" s="50"/>
      <c r="D365" s="50"/>
      <c r="E365" s="136"/>
      <c r="F365" s="52"/>
      <c r="G365" s="66"/>
      <c r="H365" s="88"/>
      <c r="I365" s="66"/>
      <c r="J365" s="123"/>
      <c r="K365" s="88"/>
      <c r="L365" s="124"/>
      <c r="M365" s="66"/>
      <c r="N365" s="88"/>
      <c r="O365" s="124"/>
      <c r="P365" s="153"/>
      <c r="Q365" s="141"/>
      <c r="R365" s="141"/>
      <c r="S365" s="116"/>
      <c r="T365" s="66"/>
      <c r="U365" s="66"/>
      <c r="V365" s="66"/>
      <c r="W365" s="66"/>
      <c r="X365" s="66"/>
      <c r="Y365" s="66"/>
      <c r="Z365" s="116"/>
      <c r="AA365" s="66"/>
      <c r="AB365" s="66"/>
      <c r="AC365" s="66"/>
      <c r="AD365" s="66"/>
      <c r="AE365" s="66"/>
      <c r="AF365" s="66"/>
      <c r="AG365" s="66"/>
      <c r="AH365" s="66"/>
      <c r="AI365" s="116"/>
      <c r="AJ365" s="66"/>
      <c r="AK365" s="118"/>
      <c r="AL365" s="66"/>
      <c r="AM365" s="119"/>
      <c r="AN365" s="120"/>
    </row>
    <row r="366" spans="1:40" x14ac:dyDescent="0.2">
      <c r="A366" s="154"/>
      <c r="B366" s="50"/>
      <c r="C366" s="50"/>
      <c r="D366" s="50"/>
      <c r="E366" s="136"/>
      <c r="F366" s="52"/>
      <c r="G366" s="66"/>
      <c r="H366" s="88"/>
      <c r="I366" s="66"/>
      <c r="J366" s="123"/>
      <c r="K366" s="88"/>
      <c r="L366" s="124"/>
      <c r="M366" s="66"/>
      <c r="N366" s="88"/>
      <c r="O366" s="124"/>
      <c r="P366" s="153"/>
      <c r="Q366" s="141"/>
      <c r="R366" s="141"/>
      <c r="S366" s="116"/>
      <c r="T366" s="66"/>
      <c r="U366" s="66"/>
      <c r="V366" s="66"/>
      <c r="W366" s="66"/>
      <c r="X366" s="66"/>
      <c r="Y366" s="66"/>
      <c r="Z366" s="116"/>
      <c r="AA366" s="66"/>
      <c r="AB366" s="66"/>
      <c r="AC366" s="66"/>
      <c r="AD366" s="66"/>
      <c r="AE366" s="66"/>
      <c r="AF366" s="66"/>
      <c r="AG366" s="66"/>
      <c r="AH366" s="66"/>
      <c r="AI366" s="116"/>
      <c r="AJ366" s="66"/>
      <c r="AK366" s="118"/>
      <c r="AL366" s="66"/>
      <c r="AM366" s="119"/>
      <c r="AN366" s="120"/>
    </row>
    <row r="367" spans="1:40" x14ac:dyDescent="0.2">
      <c r="A367" s="154"/>
      <c r="B367" s="50"/>
      <c r="C367" s="50"/>
      <c r="D367" s="50"/>
      <c r="E367" s="136"/>
      <c r="F367" s="52"/>
      <c r="G367" s="66"/>
      <c r="H367" s="88"/>
      <c r="I367" s="66"/>
      <c r="J367" s="123"/>
      <c r="K367" s="88"/>
      <c r="L367" s="124"/>
      <c r="M367" s="66"/>
      <c r="N367" s="88"/>
      <c r="O367" s="124"/>
      <c r="P367" s="153"/>
      <c r="Q367" s="141"/>
      <c r="R367" s="141"/>
      <c r="S367" s="116"/>
      <c r="T367" s="66"/>
      <c r="U367" s="66"/>
      <c r="V367" s="66"/>
      <c r="W367" s="66"/>
      <c r="X367" s="66"/>
      <c r="Y367" s="66"/>
      <c r="Z367" s="116"/>
      <c r="AA367" s="66"/>
      <c r="AB367" s="66"/>
      <c r="AC367" s="66"/>
      <c r="AD367" s="66"/>
      <c r="AE367" s="66"/>
      <c r="AF367" s="66"/>
      <c r="AG367" s="66"/>
      <c r="AH367" s="66"/>
      <c r="AI367" s="116"/>
      <c r="AJ367" s="66"/>
      <c r="AK367" s="118"/>
      <c r="AL367" s="66"/>
      <c r="AM367" s="119"/>
      <c r="AN367" s="120"/>
    </row>
    <row r="368" spans="1:40" x14ac:dyDescent="0.2">
      <c r="A368" s="154"/>
      <c r="B368" s="50"/>
      <c r="C368" s="50"/>
      <c r="D368" s="50"/>
      <c r="E368" s="136"/>
      <c r="F368" s="52"/>
      <c r="G368" s="66"/>
      <c r="H368" s="88"/>
      <c r="I368" s="66"/>
      <c r="J368" s="123"/>
      <c r="K368" s="88"/>
      <c r="L368" s="124"/>
      <c r="M368" s="66"/>
      <c r="N368" s="88"/>
      <c r="O368" s="124"/>
      <c r="P368" s="153"/>
      <c r="Q368" s="141"/>
      <c r="R368" s="141"/>
      <c r="S368" s="116"/>
      <c r="T368" s="66"/>
      <c r="U368" s="66"/>
      <c r="V368" s="66"/>
      <c r="W368" s="66"/>
      <c r="X368" s="66"/>
      <c r="Y368" s="66"/>
      <c r="Z368" s="116"/>
      <c r="AA368" s="66"/>
      <c r="AB368" s="66"/>
      <c r="AC368" s="66"/>
      <c r="AD368" s="66"/>
      <c r="AE368" s="66"/>
      <c r="AF368" s="66"/>
      <c r="AG368" s="66"/>
      <c r="AH368" s="66"/>
      <c r="AI368" s="116"/>
      <c r="AJ368" s="66"/>
      <c r="AK368" s="118"/>
      <c r="AL368" s="66"/>
      <c r="AM368" s="119"/>
      <c r="AN368" s="120"/>
    </row>
    <row r="369" spans="1:40" x14ac:dyDescent="0.2">
      <c r="A369" s="154"/>
      <c r="B369" s="50"/>
      <c r="C369" s="50"/>
      <c r="D369" s="50"/>
      <c r="E369" s="136"/>
      <c r="F369" s="52"/>
      <c r="G369" s="66"/>
      <c r="H369" s="88"/>
      <c r="I369" s="66"/>
      <c r="J369" s="123"/>
      <c r="K369" s="88"/>
      <c r="L369" s="124"/>
      <c r="M369" s="66"/>
      <c r="N369" s="88"/>
      <c r="O369" s="124"/>
      <c r="P369" s="153"/>
      <c r="Q369" s="141"/>
      <c r="R369" s="141"/>
      <c r="S369" s="116"/>
      <c r="T369" s="66"/>
      <c r="U369" s="66"/>
      <c r="V369" s="66"/>
      <c r="W369" s="66"/>
      <c r="X369" s="66"/>
      <c r="Y369" s="66"/>
      <c r="Z369" s="116"/>
      <c r="AA369" s="66"/>
      <c r="AB369" s="66"/>
      <c r="AC369" s="66"/>
      <c r="AD369" s="66"/>
      <c r="AE369" s="66"/>
      <c r="AF369" s="66"/>
      <c r="AG369" s="66"/>
      <c r="AH369" s="66"/>
      <c r="AI369" s="116"/>
      <c r="AJ369" s="66"/>
      <c r="AK369" s="118"/>
      <c r="AL369" s="66"/>
      <c r="AM369" s="119"/>
      <c r="AN369" s="120"/>
    </row>
    <row r="370" spans="1:40" x14ac:dyDescent="0.2">
      <c r="A370" s="154"/>
      <c r="B370" s="50"/>
      <c r="C370" s="50"/>
      <c r="D370" s="50"/>
      <c r="E370" s="136"/>
      <c r="F370" s="52"/>
      <c r="G370" s="66"/>
      <c r="H370" s="88"/>
      <c r="I370" s="66"/>
      <c r="J370" s="123"/>
      <c r="K370" s="88"/>
      <c r="L370" s="124"/>
      <c r="M370" s="66"/>
      <c r="N370" s="88"/>
      <c r="O370" s="124"/>
      <c r="P370" s="153"/>
      <c r="Q370" s="141"/>
      <c r="R370" s="141"/>
      <c r="S370" s="116"/>
      <c r="T370" s="66"/>
      <c r="U370" s="66"/>
      <c r="V370" s="66"/>
      <c r="W370" s="66"/>
      <c r="X370" s="66"/>
      <c r="Y370" s="66"/>
      <c r="Z370" s="116"/>
      <c r="AA370" s="66"/>
      <c r="AB370" s="66"/>
      <c r="AC370" s="66"/>
      <c r="AD370" s="66"/>
      <c r="AE370" s="66"/>
      <c r="AF370" s="66"/>
      <c r="AG370" s="66"/>
      <c r="AH370" s="66"/>
      <c r="AI370" s="116"/>
      <c r="AJ370" s="66"/>
      <c r="AK370" s="118"/>
      <c r="AL370" s="66"/>
      <c r="AM370" s="119"/>
      <c r="AN370" s="120"/>
    </row>
    <row r="371" spans="1:40" x14ac:dyDescent="0.2">
      <c r="A371" s="154"/>
      <c r="B371" s="50"/>
      <c r="C371" s="50"/>
      <c r="D371" s="50"/>
      <c r="E371" s="136"/>
      <c r="F371" s="52"/>
      <c r="G371" s="66"/>
      <c r="H371" s="88"/>
      <c r="I371" s="66"/>
      <c r="J371" s="123"/>
      <c r="K371" s="88"/>
      <c r="L371" s="124"/>
      <c r="M371" s="66"/>
      <c r="N371" s="88"/>
      <c r="O371" s="124"/>
      <c r="P371" s="153"/>
      <c r="Q371" s="141"/>
      <c r="R371" s="141"/>
      <c r="S371" s="116"/>
      <c r="T371" s="66"/>
      <c r="U371" s="66"/>
      <c r="V371" s="66"/>
      <c r="W371" s="66"/>
      <c r="X371" s="66"/>
      <c r="Y371" s="66"/>
      <c r="Z371" s="116"/>
      <c r="AA371" s="66"/>
      <c r="AB371" s="66"/>
      <c r="AC371" s="66"/>
      <c r="AD371" s="66"/>
      <c r="AE371" s="66"/>
      <c r="AF371" s="66"/>
      <c r="AG371" s="66"/>
      <c r="AH371" s="66"/>
      <c r="AI371" s="116"/>
      <c r="AJ371" s="66"/>
      <c r="AK371" s="118"/>
      <c r="AL371" s="66"/>
      <c r="AM371" s="119"/>
      <c r="AN371" s="120"/>
    </row>
    <row r="372" spans="1:40" x14ac:dyDescent="0.2">
      <c r="A372" s="154"/>
      <c r="B372" s="50"/>
      <c r="C372" s="50"/>
      <c r="D372" s="50"/>
      <c r="E372" s="136"/>
      <c r="F372" s="52"/>
      <c r="G372" s="66"/>
      <c r="H372" s="88"/>
      <c r="I372" s="66"/>
      <c r="J372" s="123"/>
      <c r="K372" s="88"/>
      <c r="L372" s="124"/>
      <c r="M372" s="66"/>
      <c r="N372" s="88"/>
      <c r="O372" s="124"/>
      <c r="P372" s="153"/>
      <c r="Q372" s="141"/>
      <c r="R372" s="141"/>
      <c r="S372" s="116"/>
      <c r="T372" s="66"/>
      <c r="U372" s="66"/>
      <c r="V372" s="66"/>
      <c r="W372" s="66"/>
      <c r="X372" s="66"/>
      <c r="Y372" s="66"/>
      <c r="Z372" s="116"/>
      <c r="AA372" s="66"/>
      <c r="AB372" s="66"/>
      <c r="AC372" s="66"/>
      <c r="AD372" s="66"/>
      <c r="AE372" s="66"/>
      <c r="AF372" s="66"/>
      <c r="AG372" s="66"/>
      <c r="AH372" s="66"/>
      <c r="AI372" s="116"/>
      <c r="AJ372" s="66"/>
      <c r="AK372" s="118"/>
      <c r="AL372" s="66"/>
      <c r="AM372" s="119"/>
      <c r="AN372" s="120"/>
    </row>
    <row r="373" spans="1:40" x14ac:dyDescent="0.2">
      <c r="A373" s="154"/>
      <c r="B373" s="50"/>
      <c r="C373" s="50"/>
      <c r="D373" s="50"/>
      <c r="E373" s="136"/>
      <c r="F373" s="52"/>
      <c r="G373" s="66"/>
      <c r="H373" s="88"/>
      <c r="I373" s="66"/>
      <c r="J373" s="123"/>
      <c r="K373" s="88"/>
      <c r="L373" s="124"/>
      <c r="M373" s="66"/>
      <c r="N373" s="88"/>
      <c r="O373" s="124"/>
      <c r="P373" s="153"/>
      <c r="Q373" s="141"/>
      <c r="R373" s="141"/>
      <c r="S373" s="116"/>
      <c r="T373" s="66"/>
      <c r="U373" s="66"/>
      <c r="V373" s="66"/>
      <c r="W373" s="66"/>
      <c r="X373" s="66"/>
      <c r="Y373" s="66"/>
      <c r="Z373" s="116"/>
      <c r="AA373" s="66"/>
      <c r="AB373" s="66"/>
      <c r="AC373" s="66"/>
      <c r="AD373" s="66"/>
      <c r="AE373" s="66"/>
      <c r="AF373" s="66"/>
      <c r="AG373" s="66"/>
      <c r="AH373" s="66"/>
      <c r="AI373" s="116"/>
      <c r="AJ373" s="66"/>
      <c r="AK373" s="118"/>
      <c r="AL373" s="66"/>
      <c r="AM373" s="119"/>
      <c r="AN373" s="120"/>
    </row>
    <row r="374" spans="1:40" x14ac:dyDescent="0.2">
      <c r="A374" s="154"/>
      <c r="B374" s="50"/>
      <c r="C374" s="50"/>
      <c r="D374" s="50"/>
      <c r="E374" s="136"/>
      <c r="F374" s="52"/>
      <c r="G374" s="66"/>
      <c r="H374" s="88"/>
      <c r="I374" s="66"/>
      <c r="J374" s="123"/>
      <c r="K374" s="88"/>
      <c r="L374" s="124"/>
      <c r="M374" s="66"/>
      <c r="N374" s="88"/>
      <c r="O374" s="124"/>
      <c r="P374" s="153"/>
      <c r="Q374" s="141"/>
      <c r="R374" s="141"/>
      <c r="S374" s="116"/>
      <c r="T374" s="66"/>
      <c r="U374" s="66"/>
      <c r="V374" s="66"/>
      <c r="W374" s="66"/>
      <c r="X374" s="66"/>
      <c r="Y374" s="66"/>
      <c r="Z374" s="116"/>
      <c r="AA374" s="66"/>
      <c r="AB374" s="66"/>
      <c r="AC374" s="66"/>
      <c r="AD374" s="66"/>
      <c r="AE374" s="66"/>
      <c r="AF374" s="66"/>
      <c r="AG374" s="66"/>
      <c r="AH374" s="66"/>
      <c r="AI374" s="116"/>
      <c r="AJ374" s="66"/>
      <c r="AK374" s="118"/>
      <c r="AL374" s="66"/>
      <c r="AM374" s="119"/>
      <c r="AN374" s="120"/>
    </row>
    <row r="375" spans="1:40" x14ac:dyDescent="0.2">
      <c r="A375" s="154"/>
      <c r="B375" s="50"/>
      <c r="C375" s="50"/>
      <c r="D375" s="50"/>
      <c r="E375" s="136"/>
      <c r="F375" s="52"/>
      <c r="G375" s="66"/>
      <c r="H375" s="88"/>
      <c r="I375" s="66"/>
      <c r="J375" s="123"/>
      <c r="K375" s="88"/>
      <c r="L375" s="124"/>
      <c r="M375" s="66"/>
      <c r="N375" s="88"/>
      <c r="O375" s="124"/>
      <c r="P375" s="153"/>
      <c r="Q375" s="141"/>
      <c r="R375" s="141"/>
      <c r="S375" s="116"/>
      <c r="T375" s="66"/>
      <c r="U375" s="66"/>
      <c r="V375" s="66"/>
      <c r="W375" s="66"/>
      <c r="X375" s="66"/>
      <c r="Y375" s="66"/>
      <c r="Z375" s="116"/>
      <c r="AA375" s="66"/>
      <c r="AB375" s="66"/>
      <c r="AC375" s="66"/>
      <c r="AD375" s="66"/>
      <c r="AE375" s="66"/>
      <c r="AF375" s="66"/>
      <c r="AG375" s="66"/>
      <c r="AH375" s="66"/>
      <c r="AI375" s="116"/>
      <c r="AJ375" s="66"/>
      <c r="AK375" s="118"/>
      <c r="AL375" s="66"/>
      <c r="AM375" s="119"/>
      <c r="AN375" s="120"/>
    </row>
    <row r="376" spans="1:40" x14ac:dyDescent="0.2">
      <c r="A376" s="154"/>
      <c r="B376" s="50"/>
      <c r="C376" s="50"/>
      <c r="D376" s="50"/>
      <c r="E376" s="136"/>
      <c r="F376" s="52"/>
      <c r="G376" s="66"/>
      <c r="H376" s="88"/>
      <c r="I376" s="66"/>
      <c r="J376" s="123"/>
      <c r="K376" s="88"/>
      <c r="L376" s="124"/>
      <c r="M376" s="66"/>
      <c r="N376" s="88"/>
      <c r="O376" s="124"/>
      <c r="P376" s="153"/>
      <c r="Q376" s="141"/>
      <c r="R376" s="141"/>
      <c r="S376" s="116"/>
      <c r="T376" s="66"/>
      <c r="U376" s="66"/>
      <c r="V376" s="66"/>
      <c r="W376" s="66"/>
      <c r="X376" s="66"/>
      <c r="Y376" s="66"/>
      <c r="Z376" s="116"/>
      <c r="AA376" s="66"/>
      <c r="AB376" s="66"/>
      <c r="AC376" s="66"/>
      <c r="AD376" s="66"/>
      <c r="AE376" s="66"/>
      <c r="AF376" s="66"/>
      <c r="AG376" s="66"/>
      <c r="AH376" s="66"/>
      <c r="AI376" s="116"/>
      <c r="AJ376" s="66"/>
      <c r="AK376" s="118"/>
      <c r="AL376" s="66"/>
      <c r="AM376" s="119"/>
      <c r="AN376" s="120"/>
    </row>
    <row r="377" spans="1:40" x14ac:dyDescent="0.2">
      <c r="A377" s="154"/>
      <c r="B377" s="50"/>
      <c r="C377" s="50"/>
      <c r="D377" s="50"/>
      <c r="E377" s="136"/>
      <c r="F377" s="52"/>
      <c r="G377" s="66"/>
      <c r="H377" s="88"/>
      <c r="I377" s="66"/>
      <c r="J377" s="123"/>
      <c r="K377" s="88"/>
      <c r="L377" s="124"/>
      <c r="M377" s="66"/>
      <c r="N377" s="88"/>
      <c r="O377" s="124"/>
      <c r="P377" s="153"/>
      <c r="Q377" s="141"/>
      <c r="R377" s="141"/>
      <c r="S377" s="116"/>
      <c r="T377" s="66"/>
      <c r="U377" s="66"/>
      <c r="V377" s="66"/>
      <c r="W377" s="66"/>
      <c r="X377" s="66"/>
      <c r="Y377" s="66"/>
      <c r="Z377" s="116"/>
      <c r="AA377" s="66"/>
      <c r="AB377" s="66"/>
      <c r="AC377" s="66"/>
      <c r="AD377" s="66"/>
      <c r="AE377" s="66"/>
      <c r="AF377" s="66"/>
      <c r="AG377" s="66"/>
      <c r="AH377" s="66"/>
      <c r="AI377" s="116"/>
      <c r="AJ377" s="66"/>
      <c r="AK377" s="118"/>
      <c r="AL377" s="66"/>
      <c r="AM377" s="119"/>
      <c r="AN377" s="120"/>
    </row>
    <row r="378" spans="1:40" x14ac:dyDescent="0.2">
      <c r="A378" s="154"/>
      <c r="B378" s="50"/>
      <c r="C378" s="50"/>
      <c r="D378" s="50"/>
      <c r="E378" s="136"/>
      <c r="F378" s="52"/>
      <c r="G378" s="66"/>
      <c r="H378" s="88"/>
      <c r="I378" s="66"/>
      <c r="J378" s="123"/>
      <c r="K378" s="88"/>
      <c r="L378" s="124"/>
      <c r="M378" s="66"/>
      <c r="N378" s="88"/>
      <c r="O378" s="124"/>
      <c r="P378" s="153"/>
      <c r="Q378" s="141"/>
      <c r="R378" s="141"/>
      <c r="S378" s="116"/>
      <c r="T378" s="66"/>
      <c r="U378" s="66"/>
      <c r="V378" s="66"/>
      <c r="W378" s="66"/>
      <c r="X378" s="66"/>
      <c r="Y378" s="66"/>
      <c r="Z378" s="116"/>
      <c r="AA378" s="66"/>
      <c r="AB378" s="66"/>
      <c r="AC378" s="66"/>
      <c r="AD378" s="66"/>
      <c r="AE378" s="66"/>
      <c r="AF378" s="66"/>
      <c r="AG378" s="66"/>
      <c r="AH378" s="66"/>
      <c r="AI378" s="116"/>
      <c r="AJ378" s="66"/>
      <c r="AK378" s="118"/>
      <c r="AL378" s="66"/>
      <c r="AM378" s="119"/>
      <c r="AN378" s="120"/>
    </row>
    <row r="379" spans="1:40" x14ac:dyDescent="0.2">
      <c r="A379" s="154"/>
      <c r="B379" s="50"/>
      <c r="C379" s="50"/>
      <c r="D379" s="50"/>
      <c r="E379" s="136"/>
      <c r="F379" s="52"/>
      <c r="G379" s="66"/>
      <c r="H379" s="88"/>
      <c r="I379" s="66"/>
      <c r="J379" s="123"/>
      <c r="K379" s="88"/>
      <c r="L379" s="124"/>
      <c r="M379" s="66"/>
      <c r="N379" s="88"/>
      <c r="O379" s="124"/>
      <c r="P379" s="153"/>
      <c r="Q379" s="141"/>
      <c r="R379" s="141"/>
      <c r="S379" s="116"/>
      <c r="T379" s="66"/>
      <c r="U379" s="66"/>
      <c r="V379" s="66"/>
      <c r="W379" s="66"/>
      <c r="X379" s="66"/>
      <c r="Y379" s="66"/>
      <c r="Z379" s="116"/>
      <c r="AA379" s="66"/>
      <c r="AB379" s="66"/>
      <c r="AC379" s="66"/>
      <c r="AD379" s="66"/>
      <c r="AE379" s="66"/>
      <c r="AF379" s="66"/>
      <c r="AG379" s="66"/>
      <c r="AH379" s="66"/>
      <c r="AI379" s="116"/>
      <c r="AJ379" s="66"/>
      <c r="AK379" s="118"/>
      <c r="AL379" s="66"/>
      <c r="AM379" s="119"/>
      <c r="AN379" s="120"/>
    </row>
    <row r="380" spans="1:40" x14ac:dyDescent="0.2">
      <c r="A380" s="154"/>
      <c r="B380" s="50"/>
      <c r="C380" s="50"/>
      <c r="D380" s="50"/>
      <c r="E380" s="136"/>
      <c r="F380" s="52"/>
      <c r="G380" s="66"/>
      <c r="H380" s="88"/>
      <c r="I380" s="66"/>
      <c r="J380" s="123"/>
      <c r="K380" s="88"/>
      <c r="L380" s="124"/>
      <c r="M380" s="66"/>
      <c r="N380" s="88"/>
      <c r="O380" s="124"/>
      <c r="P380" s="153"/>
      <c r="Q380" s="141"/>
      <c r="R380" s="141"/>
      <c r="S380" s="116"/>
      <c r="T380" s="66"/>
      <c r="U380" s="66"/>
      <c r="V380" s="66"/>
      <c r="W380" s="66"/>
      <c r="X380" s="66"/>
      <c r="Y380" s="66"/>
      <c r="Z380" s="116"/>
      <c r="AA380" s="66"/>
      <c r="AB380" s="66"/>
      <c r="AC380" s="66"/>
      <c r="AD380" s="66"/>
      <c r="AE380" s="66"/>
      <c r="AF380" s="66"/>
      <c r="AG380" s="66"/>
      <c r="AH380" s="66"/>
      <c r="AI380" s="116"/>
      <c r="AJ380" s="66"/>
      <c r="AK380" s="118"/>
      <c r="AL380" s="66"/>
      <c r="AM380" s="119"/>
      <c r="AN380" s="120"/>
    </row>
    <row r="381" spans="1:40" x14ac:dyDescent="0.2">
      <c r="A381" s="154"/>
      <c r="B381" s="50"/>
      <c r="C381" s="50"/>
      <c r="D381" s="50"/>
      <c r="E381" s="136"/>
      <c r="F381" s="52"/>
      <c r="G381" s="66"/>
      <c r="H381" s="88"/>
      <c r="I381" s="66"/>
      <c r="J381" s="123"/>
      <c r="K381" s="88"/>
      <c r="L381" s="124"/>
      <c r="M381" s="66"/>
      <c r="N381" s="88"/>
      <c r="O381" s="124"/>
      <c r="P381" s="153"/>
      <c r="Q381" s="141"/>
      <c r="R381" s="141"/>
      <c r="S381" s="116"/>
      <c r="T381" s="66"/>
      <c r="U381" s="66"/>
      <c r="V381" s="66"/>
      <c r="W381" s="66"/>
      <c r="X381" s="66"/>
      <c r="Y381" s="66"/>
      <c r="Z381" s="116"/>
      <c r="AA381" s="66"/>
      <c r="AB381" s="66"/>
      <c r="AC381" s="66"/>
      <c r="AD381" s="66"/>
      <c r="AE381" s="66"/>
      <c r="AF381" s="66"/>
      <c r="AG381" s="66"/>
      <c r="AH381" s="66"/>
      <c r="AI381" s="116"/>
      <c r="AJ381" s="66"/>
      <c r="AK381" s="118"/>
      <c r="AL381" s="66"/>
      <c r="AM381" s="119"/>
      <c r="AN381" s="120"/>
    </row>
    <row r="382" spans="1:40" x14ac:dyDescent="0.2">
      <c r="A382" s="154"/>
      <c r="B382" s="50"/>
      <c r="C382" s="50"/>
      <c r="D382" s="50"/>
      <c r="E382" s="136"/>
      <c r="F382" s="52"/>
      <c r="G382" s="66"/>
      <c r="H382" s="88"/>
      <c r="I382" s="66"/>
      <c r="J382" s="123"/>
      <c r="K382" s="88"/>
      <c r="L382" s="124"/>
      <c r="M382" s="66"/>
      <c r="N382" s="88"/>
      <c r="O382" s="124"/>
      <c r="P382" s="153"/>
      <c r="Q382" s="141"/>
      <c r="R382" s="141"/>
      <c r="S382" s="116"/>
      <c r="T382" s="66"/>
      <c r="U382" s="66"/>
      <c r="V382" s="66"/>
      <c r="W382" s="66"/>
      <c r="X382" s="66"/>
      <c r="Y382" s="66"/>
      <c r="Z382" s="116"/>
      <c r="AA382" s="66"/>
      <c r="AB382" s="66"/>
      <c r="AC382" s="66"/>
      <c r="AD382" s="66"/>
      <c r="AE382" s="66"/>
      <c r="AF382" s="66"/>
      <c r="AG382" s="66"/>
      <c r="AH382" s="66"/>
      <c r="AI382" s="116"/>
      <c r="AJ382" s="66"/>
      <c r="AK382" s="118"/>
      <c r="AL382" s="66"/>
      <c r="AM382" s="119"/>
      <c r="AN382" s="120"/>
    </row>
    <row r="383" spans="1:40" x14ac:dyDescent="0.2">
      <c r="A383" s="154"/>
      <c r="B383" s="50"/>
      <c r="C383" s="50"/>
      <c r="D383" s="50"/>
      <c r="E383" s="136"/>
      <c r="F383" s="52"/>
      <c r="G383" s="66"/>
      <c r="H383" s="88"/>
      <c r="I383" s="66"/>
      <c r="J383" s="123"/>
      <c r="K383" s="88"/>
      <c r="L383" s="124"/>
      <c r="M383" s="66"/>
      <c r="N383" s="88"/>
      <c r="O383" s="124"/>
      <c r="P383" s="153"/>
      <c r="Q383" s="141"/>
      <c r="R383" s="141"/>
      <c r="S383" s="116"/>
      <c r="T383" s="66"/>
      <c r="U383" s="66"/>
      <c r="V383" s="66"/>
      <c r="W383" s="66"/>
      <c r="X383" s="66"/>
      <c r="Y383" s="66"/>
      <c r="Z383" s="116"/>
      <c r="AA383" s="66"/>
      <c r="AB383" s="66"/>
      <c r="AC383" s="66"/>
      <c r="AD383" s="66"/>
      <c r="AE383" s="66"/>
      <c r="AF383" s="66"/>
      <c r="AG383" s="66"/>
      <c r="AH383" s="66"/>
      <c r="AI383" s="116"/>
      <c r="AJ383" s="66"/>
      <c r="AK383" s="118"/>
      <c r="AL383" s="66"/>
      <c r="AM383" s="119"/>
      <c r="AN383" s="120"/>
    </row>
    <row r="384" spans="1:40" x14ac:dyDescent="0.2">
      <c r="A384" s="154"/>
      <c r="B384" s="50"/>
      <c r="C384" s="50"/>
      <c r="D384" s="50"/>
      <c r="E384" s="136"/>
      <c r="F384" s="52"/>
      <c r="G384" s="66"/>
      <c r="H384" s="88"/>
      <c r="I384" s="66"/>
      <c r="J384" s="123"/>
      <c r="K384" s="88"/>
      <c r="L384" s="124"/>
      <c r="M384" s="66"/>
      <c r="N384" s="88"/>
      <c r="O384" s="124"/>
      <c r="P384" s="153"/>
      <c r="Q384" s="141"/>
      <c r="R384" s="141"/>
      <c r="S384" s="116"/>
      <c r="T384" s="66"/>
      <c r="U384" s="66"/>
      <c r="V384" s="66"/>
      <c r="W384" s="66"/>
      <c r="X384" s="66"/>
      <c r="Y384" s="66"/>
      <c r="Z384" s="116"/>
      <c r="AA384" s="66"/>
      <c r="AB384" s="66"/>
      <c r="AC384" s="66"/>
      <c r="AD384" s="66"/>
      <c r="AE384" s="66"/>
      <c r="AF384" s="66"/>
      <c r="AG384" s="66"/>
      <c r="AH384" s="66"/>
      <c r="AI384" s="116"/>
      <c r="AJ384" s="66"/>
      <c r="AK384" s="118"/>
      <c r="AL384" s="66"/>
      <c r="AM384" s="119"/>
      <c r="AN384" s="120"/>
    </row>
    <row r="385" spans="1:40" x14ac:dyDescent="0.2">
      <c r="A385" s="154"/>
      <c r="B385" s="50"/>
      <c r="C385" s="50"/>
      <c r="D385" s="50"/>
      <c r="E385" s="136"/>
      <c r="F385" s="52"/>
      <c r="G385" s="66"/>
      <c r="H385" s="88"/>
      <c r="I385" s="66"/>
      <c r="J385" s="123"/>
      <c r="K385" s="88"/>
      <c r="L385" s="124"/>
      <c r="M385" s="66"/>
      <c r="N385" s="88"/>
      <c r="O385" s="124"/>
      <c r="P385" s="153"/>
      <c r="Q385" s="141"/>
      <c r="R385" s="141"/>
      <c r="S385" s="116"/>
      <c r="T385" s="66"/>
      <c r="U385" s="66"/>
      <c r="V385" s="66"/>
      <c r="W385" s="66"/>
      <c r="X385" s="66"/>
      <c r="Y385" s="66"/>
      <c r="Z385" s="116"/>
      <c r="AA385" s="66"/>
      <c r="AB385" s="66"/>
      <c r="AC385" s="66"/>
      <c r="AD385" s="66"/>
      <c r="AE385" s="66"/>
      <c r="AF385" s="66"/>
      <c r="AG385" s="66"/>
      <c r="AH385" s="66"/>
      <c r="AI385" s="116"/>
      <c r="AJ385" s="66"/>
      <c r="AK385" s="118"/>
      <c r="AL385" s="66"/>
      <c r="AM385" s="119"/>
      <c r="AN385" s="120"/>
    </row>
    <row r="386" spans="1:40" x14ac:dyDescent="0.2">
      <c r="A386" s="154"/>
      <c r="B386" s="50"/>
      <c r="C386" s="50"/>
      <c r="D386" s="50"/>
      <c r="E386" s="136"/>
      <c r="F386" s="52"/>
      <c r="G386" s="66"/>
      <c r="H386" s="88"/>
      <c r="I386" s="66"/>
      <c r="J386" s="123"/>
      <c r="K386" s="88"/>
      <c r="L386" s="124"/>
      <c r="M386" s="66"/>
      <c r="N386" s="88"/>
      <c r="O386" s="124"/>
      <c r="P386" s="153"/>
      <c r="Q386" s="141"/>
      <c r="R386" s="141"/>
      <c r="S386" s="116"/>
      <c r="T386" s="66"/>
      <c r="U386" s="66"/>
      <c r="V386" s="66"/>
      <c r="W386" s="66"/>
      <c r="X386" s="66"/>
      <c r="Y386" s="66"/>
      <c r="Z386" s="116"/>
      <c r="AA386" s="66"/>
      <c r="AB386" s="66"/>
      <c r="AC386" s="66"/>
      <c r="AD386" s="66"/>
      <c r="AE386" s="66"/>
      <c r="AF386" s="66"/>
      <c r="AG386" s="66"/>
      <c r="AH386" s="66"/>
      <c r="AI386" s="116"/>
      <c r="AJ386" s="66"/>
      <c r="AK386" s="118"/>
      <c r="AL386" s="66"/>
      <c r="AM386" s="119"/>
      <c r="AN386" s="120"/>
    </row>
    <row r="387" spans="1:40" x14ac:dyDescent="0.2">
      <c r="A387" s="154"/>
      <c r="B387" s="50"/>
      <c r="C387" s="50"/>
      <c r="D387" s="50"/>
      <c r="E387" s="136"/>
      <c r="F387" s="52"/>
      <c r="G387" s="66"/>
      <c r="H387" s="88"/>
      <c r="I387" s="66"/>
      <c r="J387" s="123"/>
      <c r="K387" s="88"/>
      <c r="L387" s="124"/>
      <c r="M387" s="66"/>
      <c r="N387" s="88"/>
      <c r="O387" s="124"/>
      <c r="P387" s="153"/>
      <c r="Q387" s="141"/>
      <c r="R387" s="141"/>
      <c r="S387" s="116"/>
      <c r="T387" s="66"/>
      <c r="U387" s="66"/>
      <c r="V387" s="66"/>
      <c r="W387" s="66"/>
      <c r="X387" s="66"/>
      <c r="Y387" s="66"/>
      <c r="Z387" s="116"/>
      <c r="AA387" s="66"/>
      <c r="AB387" s="66"/>
      <c r="AC387" s="66"/>
      <c r="AD387" s="66"/>
      <c r="AE387" s="66"/>
      <c r="AF387" s="66"/>
      <c r="AG387" s="66"/>
      <c r="AH387" s="66"/>
      <c r="AI387" s="116"/>
      <c r="AJ387" s="66"/>
      <c r="AK387" s="118"/>
      <c r="AL387" s="66"/>
      <c r="AM387" s="119"/>
      <c r="AN387" s="120"/>
    </row>
    <row r="388" spans="1:40" x14ac:dyDescent="0.2">
      <c r="A388" s="154"/>
      <c r="B388" s="50"/>
      <c r="C388" s="50"/>
      <c r="D388" s="50"/>
      <c r="E388" s="136"/>
      <c r="F388" s="52"/>
      <c r="G388" s="66"/>
      <c r="H388" s="88"/>
      <c r="I388" s="66"/>
      <c r="J388" s="123"/>
      <c r="K388" s="88"/>
      <c r="L388" s="124"/>
      <c r="M388" s="66"/>
      <c r="N388" s="88"/>
      <c r="O388" s="124"/>
      <c r="P388" s="153"/>
      <c r="Q388" s="141"/>
      <c r="R388" s="141"/>
      <c r="S388" s="116"/>
      <c r="T388" s="66"/>
      <c r="U388" s="66"/>
      <c r="V388" s="66"/>
      <c r="W388" s="66"/>
      <c r="X388" s="66"/>
      <c r="Y388" s="66"/>
      <c r="Z388" s="116"/>
      <c r="AA388" s="66"/>
      <c r="AB388" s="66"/>
      <c r="AC388" s="66"/>
      <c r="AD388" s="66"/>
      <c r="AE388" s="66"/>
      <c r="AF388" s="66"/>
      <c r="AG388" s="66"/>
      <c r="AH388" s="66"/>
      <c r="AI388" s="116"/>
      <c r="AJ388" s="66"/>
      <c r="AK388" s="118"/>
      <c r="AL388" s="66"/>
      <c r="AM388" s="119"/>
      <c r="AN388" s="120"/>
    </row>
    <row r="389" spans="1:40" x14ac:dyDescent="0.2">
      <c r="A389" s="154"/>
      <c r="B389" s="50"/>
      <c r="C389" s="50"/>
      <c r="D389" s="50"/>
      <c r="E389" s="136"/>
      <c r="F389" s="52"/>
      <c r="G389" s="66"/>
      <c r="H389" s="88"/>
      <c r="I389" s="66"/>
      <c r="J389" s="123"/>
      <c r="K389" s="88"/>
      <c r="L389" s="124"/>
      <c r="M389" s="66"/>
      <c r="N389" s="88"/>
      <c r="O389" s="124"/>
      <c r="P389" s="153"/>
      <c r="Q389" s="141"/>
      <c r="R389" s="141"/>
      <c r="S389" s="116"/>
      <c r="T389" s="66"/>
      <c r="U389" s="66"/>
      <c r="V389" s="66"/>
      <c r="W389" s="66"/>
      <c r="X389" s="66"/>
      <c r="Y389" s="66"/>
      <c r="Z389" s="116"/>
      <c r="AA389" s="66"/>
      <c r="AB389" s="66"/>
      <c r="AC389" s="66"/>
      <c r="AD389" s="66"/>
      <c r="AE389" s="66"/>
      <c r="AF389" s="66"/>
      <c r="AG389" s="66"/>
      <c r="AH389" s="66"/>
      <c r="AI389" s="116"/>
      <c r="AJ389" s="66"/>
      <c r="AK389" s="118"/>
      <c r="AL389" s="66"/>
      <c r="AM389" s="119"/>
      <c r="AN389" s="120"/>
    </row>
    <row r="390" spans="1:40" x14ac:dyDescent="0.2">
      <c r="A390" s="154"/>
      <c r="B390" s="50"/>
      <c r="C390" s="50"/>
      <c r="D390" s="50"/>
      <c r="E390" s="136"/>
      <c r="F390" s="52"/>
      <c r="G390" s="66"/>
      <c r="H390" s="88"/>
      <c r="I390" s="66"/>
      <c r="J390" s="123"/>
      <c r="K390" s="88"/>
      <c r="L390" s="124"/>
      <c r="M390" s="66"/>
      <c r="N390" s="88"/>
      <c r="O390" s="124"/>
      <c r="P390" s="153"/>
      <c r="Q390" s="141"/>
      <c r="R390" s="141"/>
      <c r="S390" s="116"/>
      <c r="T390" s="66"/>
      <c r="U390" s="66"/>
      <c r="V390" s="66"/>
      <c r="W390" s="66"/>
      <c r="X390" s="66"/>
      <c r="Y390" s="66"/>
      <c r="Z390" s="116"/>
      <c r="AA390" s="66"/>
      <c r="AB390" s="66"/>
      <c r="AC390" s="66"/>
      <c r="AD390" s="66"/>
      <c r="AE390" s="66"/>
      <c r="AF390" s="66"/>
      <c r="AG390" s="66"/>
      <c r="AH390" s="66"/>
      <c r="AI390" s="116"/>
      <c r="AJ390" s="66"/>
      <c r="AK390" s="118"/>
      <c r="AL390" s="66"/>
      <c r="AM390" s="119"/>
      <c r="AN390" s="120"/>
    </row>
    <row r="391" spans="1:40" x14ac:dyDescent="0.2">
      <c r="A391" s="154"/>
      <c r="B391" s="50"/>
      <c r="C391" s="50"/>
      <c r="D391" s="50"/>
      <c r="E391" s="136"/>
      <c r="F391" s="52"/>
      <c r="G391" s="66"/>
      <c r="H391" s="88"/>
      <c r="I391" s="66"/>
      <c r="J391" s="123"/>
      <c r="K391" s="88"/>
      <c r="L391" s="124"/>
      <c r="M391" s="66"/>
      <c r="N391" s="88"/>
      <c r="O391" s="124"/>
      <c r="P391" s="153"/>
      <c r="Q391" s="141"/>
      <c r="R391" s="141"/>
      <c r="S391" s="116"/>
      <c r="T391" s="66"/>
      <c r="U391" s="66"/>
      <c r="V391" s="66"/>
      <c r="W391" s="66"/>
      <c r="X391" s="66"/>
      <c r="Y391" s="66"/>
      <c r="Z391" s="116"/>
      <c r="AA391" s="66"/>
      <c r="AB391" s="66"/>
      <c r="AC391" s="66"/>
      <c r="AD391" s="66"/>
      <c r="AE391" s="66"/>
      <c r="AF391" s="66"/>
      <c r="AG391" s="66"/>
      <c r="AH391" s="66"/>
      <c r="AI391" s="116"/>
      <c r="AJ391" s="66"/>
      <c r="AK391" s="118"/>
      <c r="AL391" s="66"/>
      <c r="AM391" s="119"/>
      <c r="AN391" s="120"/>
    </row>
    <row r="392" spans="1:40" x14ac:dyDescent="0.2">
      <c r="A392" s="154"/>
      <c r="B392" s="50"/>
      <c r="C392" s="50"/>
      <c r="D392" s="50"/>
      <c r="E392" s="136"/>
      <c r="F392" s="52"/>
      <c r="G392" s="66"/>
      <c r="H392" s="88"/>
      <c r="I392" s="66"/>
      <c r="J392" s="123"/>
      <c r="K392" s="88"/>
      <c r="L392" s="124"/>
      <c r="M392" s="66"/>
      <c r="N392" s="88"/>
      <c r="O392" s="124"/>
      <c r="P392" s="153"/>
      <c r="Q392" s="141"/>
      <c r="R392" s="141"/>
      <c r="S392" s="116"/>
      <c r="T392" s="66"/>
      <c r="U392" s="66"/>
      <c r="V392" s="66"/>
      <c r="W392" s="66"/>
      <c r="X392" s="66"/>
      <c r="Y392" s="66"/>
      <c r="Z392" s="116"/>
      <c r="AA392" s="66"/>
      <c r="AB392" s="66"/>
      <c r="AC392" s="66"/>
      <c r="AD392" s="66"/>
      <c r="AE392" s="66"/>
      <c r="AF392" s="66"/>
      <c r="AG392" s="66"/>
      <c r="AH392" s="66"/>
      <c r="AI392" s="116"/>
      <c r="AJ392" s="66"/>
      <c r="AK392" s="118"/>
      <c r="AL392" s="66"/>
      <c r="AM392" s="119"/>
      <c r="AN392" s="120"/>
    </row>
    <row r="393" spans="1:40" x14ac:dyDescent="0.2">
      <c r="A393" s="154"/>
      <c r="B393" s="50"/>
      <c r="C393" s="50"/>
      <c r="D393" s="50"/>
      <c r="E393" s="136"/>
      <c r="F393" s="52"/>
      <c r="G393" s="66"/>
      <c r="H393" s="88"/>
      <c r="I393" s="66"/>
      <c r="J393" s="123"/>
      <c r="K393" s="88"/>
      <c r="L393" s="124"/>
      <c r="M393" s="66"/>
      <c r="N393" s="88"/>
      <c r="O393" s="124"/>
      <c r="P393" s="153"/>
      <c r="Q393" s="141"/>
      <c r="R393" s="141"/>
      <c r="S393" s="116"/>
      <c r="T393" s="66"/>
      <c r="U393" s="66"/>
      <c r="V393" s="66"/>
      <c r="W393" s="66"/>
      <c r="X393" s="66"/>
      <c r="Y393" s="66"/>
      <c r="Z393" s="116"/>
      <c r="AA393" s="66"/>
      <c r="AB393" s="66"/>
      <c r="AC393" s="66"/>
      <c r="AD393" s="66"/>
      <c r="AE393" s="66"/>
      <c r="AF393" s="66"/>
      <c r="AG393" s="66"/>
      <c r="AH393" s="66"/>
      <c r="AI393" s="116"/>
      <c r="AJ393" s="66"/>
      <c r="AK393" s="118"/>
      <c r="AL393" s="66"/>
      <c r="AM393" s="119"/>
      <c r="AN393" s="120"/>
    </row>
    <row r="394" spans="1:40" x14ac:dyDescent="0.2">
      <c r="A394" s="154"/>
      <c r="B394" s="50"/>
      <c r="C394" s="50"/>
      <c r="D394" s="50"/>
      <c r="E394" s="136"/>
      <c r="F394" s="52"/>
      <c r="G394" s="66"/>
      <c r="H394" s="88"/>
      <c r="I394" s="66"/>
      <c r="J394" s="123"/>
      <c r="K394" s="88"/>
      <c r="L394" s="124"/>
      <c r="M394" s="66"/>
      <c r="N394" s="88"/>
      <c r="O394" s="124"/>
      <c r="P394" s="153"/>
      <c r="Q394" s="141"/>
      <c r="R394" s="141"/>
      <c r="S394" s="116"/>
      <c r="T394" s="66"/>
      <c r="U394" s="66"/>
      <c r="V394" s="66"/>
      <c r="W394" s="66"/>
      <c r="X394" s="66"/>
      <c r="Y394" s="66"/>
      <c r="Z394" s="116"/>
      <c r="AA394" s="66"/>
      <c r="AB394" s="66"/>
      <c r="AC394" s="66"/>
      <c r="AD394" s="66"/>
      <c r="AE394" s="66"/>
      <c r="AF394" s="66"/>
      <c r="AG394" s="66"/>
      <c r="AH394" s="66"/>
      <c r="AI394" s="116"/>
      <c r="AJ394" s="66"/>
      <c r="AK394" s="118"/>
      <c r="AL394" s="66"/>
      <c r="AM394" s="119"/>
      <c r="AN394" s="120"/>
    </row>
    <row r="395" spans="1:40" x14ac:dyDescent="0.2">
      <c r="A395" s="154"/>
      <c r="B395" s="50"/>
      <c r="C395" s="50"/>
      <c r="D395" s="50"/>
      <c r="E395" s="136"/>
      <c r="F395" s="52"/>
      <c r="G395" s="66"/>
      <c r="H395" s="88"/>
      <c r="I395" s="66"/>
      <c r="J395" s="123"/>
      <c r="K395" s="88"/>
      <c r="L395" s="124"/>
      <c r="M395" s="66"/>
      <c r="N395" s="88"/>
      <c r="O395" s="124"/>
      <c r="P395" s="153"/>
      <c r="Q395" s="141"/>
      <c r="R395" s="141"/>
      <c r="S395" s="116"/>
      <c r="T395" s="66"/>
      <c r="U395" s="66"/>
      <c r="V395" s="66"/>
      <c r="W395" s="66"/>
      <c r="X395" s="66"/>
      <c r="Y395" s="66"/>
      <c r="Z395" s="116"/>
      <c r="AA395" s="66"/>
      <c r="AB395" s="66"/>
      <c r="AC395" s="66"/>
      <c r="AD395" s="66"/>
      <c r="AE395" s="66"/>
      <c r="AF395" s="66"/>
      <c r="AG395" s="66"/>
      <c r="AH395" s="66"/>
      <c r="AI395" s="116"/>
      <c r="AJ395" s="66"/>
      <c r="AK395" s="118"/>
      <c r="AL395" s="66"/>
      <c r="AM395" s="119"/>
      <c r="AN395" s="120"/>
    </row>
    <row r="396" spans="1:40" x14ac:dyDescent="0.2">
      <c r="A396" s="154"/>
      <c r="B396" s="50"/>
      <c r="C396" s="50"/>
      <c r="D396" s="50"/>
      <c r="E396" s="136"/>
      <c r="F396" s="52"/>
      <c r="G396" s="66"/>
      <c r="H396" s="88"/>
      <c r="I396" s="66"/>
      <c r="J396" s="123"/>
      <c r="K396" s="88"/>
      <c r="L396" s="124"/>
      <c r="M396" s="66"/>
      <c r="N396" s="88"/>
      <c r="O396" s="124"/>
      <c r="P396" s="153"/>
      <c r="Q396" s="141"/>
      <c r="R396" s="141"/>
      <c r="S396" s="116"/>
      <c r="T396" s="66"/>
      <c r="U396" s="66"/>
      <c r="V396" s="66"/>
      <c r="W396" s="66"/>
      <c r="X396" s="66"/>
      <c r="Y396" s="66"/>
      <c r="Z396" s="116"/>
      <c r="AA396" s="66"/>
      <c r="AB396" s="66"/>
      <c r="AC396" s="66"/>
      <c r="AD396" s="66"/>
      <c r="AE396" s="66"/>
      <c r="AF396" s="66"/>
      <c r="AG396" s="66"/>
      <c r="AH396" s="66"/>
      <c r="AI396" s="116"/>
      <c r="AJ396" s="66"/>
      <c r="AK396" s="118"/>
      <c r="AL396" s="66"/>
      <c r="AM396" s="119"/>
      <c r="AN396" s="120"/>
    </row>
    <row r="397" spans="1:40" x14ac:dyDescent="0.2">
      <c r="A397" s="154"/>
      <c r="B397" s="50"/>
      <c r="C397" s="50"/>
      <c r="D397" s="50"/>
      <c r="E397" s="136"/>
      <c r="F397" s="52"/>
      <c r="G397" s="66"/>
      <c r="H397" s="88"/>
      <c r="I397" s="66"/>
      <c r="J397" s="123"/>
      <c r="K397" s="88"/>
      <c r="L397" s="124"/>
      <c r="M397" s="66"/>
      <c r="N397" s="88"/>
      <c r="O397" s="124"/>
      <c r="P397" s="153"/>
      <c r="Q397" s="141"/>
      <c r="R397" s="141"/>
      <c r="S397" s="116"/>
      <c r="T397" s="66"/>
      <c r="U397" s="66"/>
      <c r="V397" s="66"/>
      <c r="W397" s="66"/>
      <c r="X397" s="66"/>
      <c r="Y397" s="66"/>
      <c r="Z397" s="116"/>
      <c r="AA397" s="66"/>
      <c r="AB397" s="66"/>
      <c r="AC397" s="66"/>
      <c r="AD397" s="66"/>
      <c r="AE397" s="66"/>
      <c r="AF397" s="66"/>
      <c r="AG397" s="66"/>
      <c r="AH397" s="66"/>
      <c r="AI397" s="116"/>
      <c r="AJ397" s="66"/>
      <c r="AK397" s="118"/>
      <c r="AL397" s="66"/>
      <c r="AM397" s="119"/>
      <c r="AN397" s="120"/>
    </row>
    <row r="398" spans="1:40" x14ac:dyDescent="0.2">
      <c r="A398" s="154"/>
      <c r="B398" s="50"/>
      <c r="C398" s="50"/>
      <c r="D398" s="50"/>
      <c r="E398" s="136"/>
      <c r="F398" s="52"/>
      <c r="G398" s="66"/>
      <c r="H398" s="88"/>
      <c r="I398" s="66"/>
      <c r="J398" s="123"/>
      <c r="K398" s="88"/>
      <c r="L398" s="124"/>
      <c r="M398" s="66"/>
      <c r="N398" s="88"/>
      <c r="O398" s="124"/>
      <c r="P398" s="153"/>
      <c r="Q398" s="141"/>
      <c r="R398" s="141"/>
      <c r="S398" s="116"/>
      <c r="T398" s="66"/>
      <c r="U398" s="66"/>
      <c r="V398" s="66"/>
      <c r="W398" s="66"/>
      <c r="X398" s="66"/>
      <c r="Y398" s="66"/>
      <c r="Z398" s="116"/>
      <c r="AA398" s="66"/>
      <c r="AB398" s="66"/>
      <c r="AC398" s="66"/>
      <c r="AD398" s="66"/>
      <c r="AE398" s="66"/>
      <c r="AF398" s="66"/>
      <c r="AG398" s="66"/>
      <c r="AH398" s="66"/>
      <c r="AI398" s="116"/>
      <c r="AJ398" s="66"/>
      <c r="AK398" s="118"/>
      <c r="AL398" s="66"/>
      <c r="AM398" s="119"/>
      <c r="AN398" s="120"/>
    </row>
    <row r="399" spans="1:40" x14ac:dyDescent="0.2">
      <c r="A399" s="154"/>
      <c r="B399" s="50"/>
      <c r="C399" s="50"/>
      <c r="D399" s="50"/>
      <c r="E399" s="136"/>
      <c r="F399" s="52"/>
      <c r="G399" s="66"/>
      <c r="H399" s="88"/>
      <c r="I399" s="66"/>
      <c r="J399" s="123"/>
      <c r="K399" s="88"/>
      <c r="L399" s="124"/>
      <c r="M399" s="66"/>
      <c r="N399" s="88"/>
      <c r="O399" s="124"/>
      <c r="P399" s="153"/>
      <c r="Q399" s="141"/>
      <c r="R399" s="141"/>
      <c r="S399" s="116"/>
      <c r="T399" s="66"/>
      <c r="U399" s="66"/>
      <c r="V399" s="66"/>
      <c r="W399" s="66"/>
      <c r="X399" s="66"/>
      <c r="Y399" s="66"/>
      <c r="Z399" s="116"/>
      <c r="AA399" s="66"/>
      <c r="AB399" s="66"/>
      <c r="AC399" s="66"/>
      <c r="AD399" s="66"/>
      <c r="AE399" s="66"/>
      <c r="AF399" s="66"/>
      <c r="AG399" s="66"/>
      <c r="AH399" s="66"/>
      <c r="AI399" s="116"/>
      <c r="AJ399" s="66"/>
      <c r="AK399" s="118"/>
      <c r="AL399" s="66"/>
      <c r="AM399" s="119"/>
      <c r="AN399" s="120"/>
    </row>
    <row r="400" spans="1:40" x14ac:dyDescent="0.2">
      <c r="A400" s="154"/>
      <c r="B400" s="50"/>
      <c r="C400" s="50"/>
      <c r="D400" s="50"/>
      <c r="E400" s="136"/>
      <c r="F400" s="52"/>
      <c r="G400" s="66"/>
      <c r="H400" s="88"/>
      <c r="I400" s="66"/>
      <c r="J400" s="123"/>
      <c r="K400" s="88"/>
      <c r="L400" s="124"/>
      <c r="M400" s="66"/>
      <c r="N400" s="88"/>
      <c r="O400" s="124"/>
      <c r="P400" s="153"/>
      <c r="Q400" s="141"/>
      <c r="R400" s="141"/>
      <c r="S400" s="116"/>
      <c r="T400" s="66"/>
      <c r="U400" s="66"/>
      <c r="V400" s="66"/>
      <c r="W400" s="66"/>
      <c r="X400" s="66"/>
      <c r="Y400" s="66"/>
      <c r="Z400" s="116"/>
      <c r="AA400" s="66"/>
      <c r="AB400" s="66"/>
      <c r="AC400" s="66"/>
      <c r="AD400" s="66"/>
      <c r="AE400" s="66"/>
      <c r="AF400" s="66"/>
      <c r="AG400" s="66"/>
      <c r="AH400" s="66"/>
      <c r="AI400" s="116"/>
      <c r="AJ400" s="66"/>
      <c r="AK400" s="118"/>
      <c r="AL400" s="66"/>
      <c r="AM400" s="119"/>
      <c r="AN400" s="120"/>
    </row>
  </sheetData>
  <autoFilter ref="A4:AN4" xr:uid="{00000000-0009-0000-0000-000000000000}"/>
  <sortState ref="A5:AE225">
    <sortCondition ref="G5:G225"/>
  </sortState>
  <phoneticPr fontId="2" type="noConversion"/>
  <conditionalFormatting sqref="O5:V169 O171:V189 T170:V170 O191:V201 P190:V190 S202:V202 L191:L201 L171:L189 L5:L169 A237:D252 O203:V236 B5:D227 K5:K236 N243:V252 F5:F236 P237:V242 W5:AN252 O236:O242 B230:D242 N5:N282 K240:K282 H219:H282 AN242:AN286 B288:E299 N288:N299 P288:AM299 F5:J169 F171:J189 F191:J201 F203:L252 G288:L291 H292:L299 E5:E252">
    <cfRule type="expression" dxfId="61" priority="411">
      <formula>MOD(ROW()+1,2)=1</formula>
    </cfRule>
  </conditionalFormatting>
  <conditionalFormatting sqref="B5:B227 B230:B252 B288:B299">
    <cfRule type="cellIs" dxfId="60" priority="173" operator="equal">
      <formula>"TE"</formula>
    </cfRule>
    <cfRule type="cellIs" dxfId="59" priority="174" operator="equal">
      <formula>"RB"</formula>
    </cfRule>
    <cfRule type="cellIs" dxfId="58" priority="175" operator="equal">
      <formula>"QB"</formula>
    </cfRule>
  </conditionalFormatting>
  <conditionalFormatting sqref="M5:M169 M171:M189 M191:M201 M203:M252 M288:M299">
    <cfRule type="expression" dxfId="57" priority="162" stopIfTrue="1">
      <formula>MOD(ROW()+1,2)=1</formula>
    </cfRule>
  </conditionalFormatting>
  <conditionalFormatting sqref="O170:S170 G170:J170 L170">
    <cfRule type="expression" dxfId="56" priority="158">
      <formula>MOD(ROW()+1,2)=1</formula>
    </cfRule>
  </conditionalFormatting>
  <conditionalFormatting sqref="M170">
    <cfRule type="expression" dxfId="55" priority="156" stopIfTrue="1">
      <formula>MOD(ROW()+1,2)=1</formula>
    </cfRule>
  </conditionalFormatting>
  <conditionalFormatting sqref="O190 G190:J190 L190">
    <cfRule type="expression" dxfId="54" priority="152">
      <formula>MOD(ROW()+1,2)=1</formula>
    </cfRule>
  </conditionalFormatting>
  <conditionalFormatting sqref="M190">
    <cfRule type="expression" dxfId="53" priority="150" stopIfTrue="1">
      <formula>MOD(ROW()+1,2)=1</formula>
    </cfRule>
  </conditionalFormatting>
  <conditionalFormatting sqref="O202:R202 G202:J202 L202">
    <cfRule type="expression" dxfId="52" priority="146">
      <formula>MOD(ROW()+1,2)=1</formula>
    </cfRule>
  </conditionalFormatting>
  <conditionalFormatting sqref="M202">
    <cfRule type="expression" dxfId="51" priority="144" stopIfTrue="1">
      <formula>MOD(ROW()+1,2)=1</formula>
    </cfRule>
  </conditionalFormatting>
  <conditionalFormatting sqref="K190">
    <cfRule type="expression" dxfId="50" priority="122">
      <formula>MOD(ROW()+1,2)=1</formula>
    </cfRule>
  </conditionalFormatting>
  <conditionalFormatting sqref="K170">
    <cfRule type="expression" dxfId="49" priority="124">
      <formula>MOD(ROW()+1,2)=1</formula>
    </cfRule>
  </conditionalFormatting>
  <conditionalFormatting sqref="K202">
    <cfRule type="expression" dxfId="48" priority="120">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A231 A233 A235">
    <cfRule type="expression" dxfId="47" priority="89">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A242">
    <cfRule type="expression" dxfId="46" priority="88">
      <formula>MOD(ROW()+1,2)=1</formula>
    </cfRule>
  </conditionalFormatting>
  <conditionalFormatting sqref="B228:D229">
    <cfRule type="expression" dxfId="45" priority="87">
      <formula>MOD(ROW()+1,2)=1</formula>
    </cfRule>
  </conditionalFormatting>
  <conditionalFormatting sqref="B228:B229">
    <cfRule type="cellIs" dxfId="44" priority="84" operator="equal">
      <formula>"TE"</formula>
    </cfRule>
    <cfRule type="cellIs" dxfId="43" priority="85" operator="equal">
      <formula>"RB"</formula>
    </cfRule>
    <cfRule type="cellIs" dxfId="42" priority="86" operator="equal">
      <formula>"QB"</formula>
    </cfRule>
  </conditionalFormatting>
  <conditionalFormatting sqref="N237:O242 N240:N282">
    <cfRule type="expression" dxfId="41" priority="81">
      <formula>MOD(ROW()+1,2)=1</formula>
    </cfRule>
  </conditionalFormatting>
  <conditionalFormatting sqref="A269:L270 P282:P284 A283:E285 P283:AN286 N253:AN282 AN279:AN286 A278:A285 B286:E286 A253:F268 H253:L268 A280:L282 A271:F279 H271:L279">
    <cfRule type="expression" dxfId="40" priority="80">
      <formula>MOD(ROW()+1,2)=1</formula>
    </cfRule>
  </conditionalFormatting>
  <conditionalFormatting sqref="B253:B286">
    <cfRule type="cellIs" dxfId="39" priority="77" operator="equal">
      <formula>"TE"</formula>
    </cfRule>
    <cfRule type="cellIs" dxfId="38" priority="78" operator="equal">
      <formula>"RB"</formula>
    </cfRule>
    <cfRule type="cellIs" dxfId="37" priority="79" operator="equal">
      <formula>"QB"</formula>
    </cfRule>
  </conditionalFormatting>
  <conditionalFormatting sqref="M253:M282">
    <cfRule type="expression" dxfId="36" priority="76" stopIfTrue="1">
      <formula>MOD(ROW()+1,2)=1</formula>
    </cfRule>
  </conditionalFormatting>
  <conditionalFormatting sqref="N283:N284 K283:K284 H283:H284">
    <cfRule type="expression" dxfId="35" priority="73">
      <formula>MOD(ROW()+1,2)=1</formula>
    </cfRule>
  </conditionalFormatting>
  <conditionalFormatting sqref="N283:N284">
    <cfRule type="expression" dxfId="34" priority="70">
      <formula>MOD(ROW()+1,2)=1</formula>
    </cfRule>
  </conditionalFormatting>
  <conditionalFormatting sqref="N283:O284 F284:L284 F283 H283:L283">
    <cfRule type="expression" dxfId="33" priority="69">
      <formula>MOD(ROW()+1,2)=1</formula>
    </cfRule>
  </conditionalFormatting>
  <conditionalFormatting sqref="M283:M284">
    <cfRule type="expression" dxfId="32" priority="68" stopIfTrue="1">
      <formula>MOD(ROW()+1,2)=1</formula>
    </cfRule>
  </conditionalFormatting>
  <conditionalFormatting sqref="K285:K400 N285:N400 H285:H400">
    <cfRule type="expression" dxfId="31" priority="65">
      <formula>MOD(ROW()+1,2)=1</formula>
    </cfRule>
  </conditionalFormatting>
  <conditionalFormatting sqref="N285:N400">
    <cfRule type="expression" dxfId="30" priority="62">
      <formula>MOD(ROW()+1,2)=1</formula>
    </cfRule>
  </conditionalFormatting>
  <conditionalFormatting sqref="N285:O286 F286:L286 I286:I299 L286:L299 F285 H285:L285 K286:K400 N286:N400 H286:H400">
    <cfRule type="expression" dxfId="29" priority="61">
      <formula>MOD(ROW()+1,2)=1</formula>
    </cfRule>
  </conditionalFormatting>
  <conditionalFormatting sqref="M285:M286">
    <cfRule type="expression" dxfId="28" priority="60" stopIfTrue="1">
      <formula>MOD(ROW()+1,2)=1</formula>
    </cfRule>
  </conditionalFormatting>
  <conditionalFormatting sqref="B287:E287 P287:AM287">
    <cfRule type="expression" dxfId="27" priority="51">
      <formula>MOD(ROW()+1,2)=1</formula>
    </cfRule>
  </conditionalFormatting>
  <conditionalFormatting sqref="B287">
    <cfRule type="cellIs" dxfId="26" priority="48" operator="equal">
      <formula>"TE"</formula>
    </cfRule>
    <cfRule type="cellIs" dxfId="25" priority="49" operator="equal">
      <formula>"RB"</formula>
    </cfRule>
    <cfRule type="cellIs" dxfId="24" priority="50" operator="equal">
      <formula>"QB"</formula>
    </cfRule>
  </conditionalFormatting>
  <conditionalFormatting sqref="N287 K287 H287">
    <cfRule type="expression" dxfId="23" priority="45">
      <formula>MOD(ROW()+1,2)=1</formula>
    </cfRule>
  </conditionalFormatting>
  <conditionalFormatting sqref="N287">
    <cfRule type="expression" dxfId="22" priority="42">
      <formula>MOD(ROW()+1,2)=1</formula>
    </cfRule>
  </conditionalFormatting>
  <conditionalFormatting sqref="N287 H287:L287">
    <cfRule type="expression" dxfId="21" priority="41">
      <formula>MOD(ROW()+1,2)=1</formula>
    </cfRule>
  </conditionalFormatting>
  <conditionalFormatting sqref="M287">
    <cfRule type="expression" dxfId="20" priority="40" stopIfTrue="1">
      <formula>MOD(ROW()+1,2)=1</formula>
    </cfRule>
  </conditionalFormatting>
  <conditionalFormatting sqref="A286:A299">
    <cfRule type="expression" dxfId="19" priority="32">
      <formula>MOD(ROW()+1,2)=1</formula>
    </cfRule>
  </conditionalFormatting>
  <conditionalFormatting sqref="O287:O299">
    <cfRule type="expression" dxfId="18" priority="31">
      <formula>MOD(ROW()+1,2)=1</formula>
    </cfRule>
  </conditionalFormatting>
  <conditionalFormatting sqref="B300:E400 P300:AM400 N300:N400 H300:L400">
    <cfRule type="expression" dxfId="17" priority="24">
      <formula>MOD(ROW()+1,2)=1</formula>
    </cfRule>
  </conditionalFormatting>
  <conditionalFormatting sqref="B300:B400">
    <cfRule type="cellIs" dxfId="16" priority="21" operator="equal">
      <formula>"TE"</formula>
    </cfRule>
    <cfRule type="cellIs" dxfId="15" priority="22" operator="equal">
      <formula>"RB"</formula>
    </cfRule>
    <cfRule type="cellIs" dxfId="14" priority="23" operator="equal">
      <formula>"QB"</formula>
    </cfRule>
  </conditionalFormatting>
  <conditionalFormatting sqref="M300:M400">
    <cfRule type="expression" dxfId="13" priority="20" stopIfTrue="1">
      <formula>MOD(ROW()+1,2)=1</formula>
    </cfRule>
  </conditionalFormatting>
  <conditionalFormatting sqref="I300:I400 L300:L400">
    <cfRule type="expression" dxfId="12" priority="19">
      <formula>MOD(ROW()+1,2)=1</formula>
    </cfRule>
  </conditionalFormatting>
  <conditionalFormatting sqref="A5:A400">
    <cfRule type="expression" dxfId="11" priority="18">
      <formula>MOD(ROW()+1,2)=1</formula>
    </cfRule>
  </conditionalFormatting>
  <conditionalFormatting sqref="O300:O400">
    <cfRule type="expression" dxfId="10" priority="17">
      <formula>MOD(ROW()+1,2)=1</formula>
    </cfRule>
  </conditionalFormatting>
  <conditionalFormatting sqref="AN287:AN400">
    <cfRule type="expression" dxfId="9" priority="16">
      <formula>MOD(ROW()+1,2)=1</formula>
    </cfRule>
  </conditionalFormatting>
  <conditionalFormatting sqref="AN287:AN400">
    <cfRule type="expression" dxfId="8" priority="15">
      <formula>MOD(ROW()+1,2)=1</formula>
    </cfRule>
  </conditionalFormatting>
  <conditionalFormatting sqref="F287:F400">
    <cfRule type="expression" dxfId="7" priority="7">
      <formula>MOD(ROW()+1,2)=1</formula>
    </cfRule>
  </conditionalFormatting>
  <conditionalFormatting sqref="G253:G268">
    <cfRule type="expression" dxfId="6" priority="6">
      <formula>MOD(ROW()+1,2)=1</formula>
    </cfRule>
  </conditionalFormatting>
  <conditionalFormatting sqref="G271:G279">
    <cfRule type="expression" dxfId="5" priority="5">
      <formula>MOD(ROW()+1,2)=1</formula>
    </cfRule>
  </conditionalFormatting>
  <conditionalFormatting sqref="G283">
    <cfRule type="expression" dxfId="4" priority="4">
      <formula>MOD(ROW()+1,2)=1</formula>
    </cfRule>
  </conditionalFormatting>
  <conditionalFormatting sqref="G285">
    <cfRule type="expression" dxfId="3" priority="3">
      <formula>MOD(ROW()+1,2)=1</formula>
    </cfRule>
  </conditionalFormatting>
  <conditionalFormatting sqref="G287">
    <cfRule type="expression" dxfId="2" priority="2">
      <formula>MOD(ROW()+1,2)=1</formula>
    </cfRule>
  </conditionalFormatting>
  <conditionalFormatting sqref="G292:G400">
    <cfRule type="expression" dxfId="1" priority="1">
      <formula>MOD(ROW()+1,2)=1</formula>
    </cfRule>
  </conditionalFormatting>
  <hyperlinks>
    <hyperlink ref="AN1" r:id="rId1" display="http://www.fantasycube.com/" xr:uid="{00000000-0004-0000-0000-000000000000}"/>
    <hyperlink ref="A5" r:id="rId2" display="https://sports.yahoo.com/nfl/players/28398/news" xr:uid="{897DB1AC-C432-413A-9CD6-E07777C86AFA}"/>
    <hyperlink ref="A7" r:id="rId3" display="https://sports.yahoo.com/nfl/players/28474/news" xr:uid="{7F19B020-22BA-4279-9DBE-DB1A93894A1B}"/>
    <hyperlink ref="A8" r:id="rId4" display="https://sports.yahoo.com/nfl/players/29238/news" xr:uid="{5058D2D5-722A-4B2C-89EE-3AE49047A41D}"/>
    <hyperlink ref="A9" r:id="rId5" display="https://sports.yahoo.com/nfl/players/24171/news" xr:uid="{E4346075-0E00-458C-B63E-A4870C064D1A}"/>
    <hyperlink ref="A10" r:id="rId6" display="https://sports.yahoo.com/nfl/players/30972/news" xr:uid="{ABE8E6C4-E97A-4AD5-843A-B606B16C8C75}"/>
    <hyperlink ref="A11" r:id="rId7" display="https://sports.yahoo.com/nfl/players/30180/news" xr:uid="{FB7AC363-ADCB-4D0F-8A1B-6B9D243DF67F}"/>
    <hyperlink ref="A12" r:id="rId8" display="https://sports.yahoo.com/nfl/players/26650/news" xr:uid="{DAF72E3B-C3B3-41EF-9C1F-852DFD30FFEB}"/>
    <hyperlink ref="A13" r:id="rId9" display="https://sports.yahoo.com/nfl/players/27540/news" xr:uid="{55BF2306-9491-417F-97DE-F2A51AFBC919}"/>
    <hyperlink ref="A14" r:id="rId10" display="https://sports.yahoo.com/nfl/players/24793/news" xr:uid="{0E8617BF-AF6A-48C6-B671-C80B15AC6062}"/>
    <hyperlink ref="A15" r:id="rId11" display="https://sports.yahoo.com/nfl/players/30199/news" xr:uid="{FBB9FA41-F1B6-4A85-9215-AF08A3FBE225}"/>
    <hyperlink ref="A16" r:id="rId12" display="https://sports.yahoo.com/nfl/players/29281/news" xr:uid="{289C048B-8442-41C8-A9A5-1BCCD001441B}"/>
    <hyperlink ref="A17" r:id="rId13" display="https://sports.yahoo.com/nfl/players/28403/news" xr:uid="{A28834A4-7CD1-4CE2-B6BF-D6BC6835AC29}"/>
    <hyperlink ref="A18" r:id="rId14" display="https://sports.yahoo.com/nfl/players/26699/news" xr:uid="{31AF9B77-5873-4297-AAB8-A692C2A3D5EF}"/>
    <hyperlink ref="A19" r:id="rId15" display="https://sports.yahoo.com/nfl/players/27581/news" xr:uid="{0B8712D5-28E8-4777-B125-13966811E1BB}"/>
    <hyperlink ref="A20" r:id="rId16" display="https://sports.yahoo.com/nfl/players/24791/news" xr:uid="{9A200B77-603A-4054-8D2C-6986F98E4939}"/>
    <hyperlink ref="A21" r:id="rId17" display="https://sports.yahoo.com/nfl/players/27535/news" xr:uid="{E1DAD36D-0107-4B98-9920-FC4CB194210E}"/>
    <hyperlink ref="A22" r:id="rId18" display="https://sports.yahoo.com/nfl/players/30154/news" xr:uid="{ABBC3379-BF38-4AA5-BA25-0C2F73D5544F}"/>
    <hyperlink ref="A23" r:id="rId19" display="https://sports.yahoo.com/nfl/players/24017/news" xr:uid="{A1E4ED69-7A0D-4B60-9F22-A2F3DC046ACF}"/>
    <hyperlink ref="A24" r:id="rId20" display="https://sports.yahoo.com/nfl/players/27277/news" xr:uid="{026B4ED2-E3CA-4CC7-B9A6-24EFC70AD4DB}"/>
    <hyperlink ref="A25" r:id="rId21" display="https://sports.yahoo.com/nfl/players/26686/news" xr:uid="{DC73E6CA-8FF0-4998-8E62-7EF7BDDCFE36}"/>
    <hyperlink ref="A26" r:id="rId22" display="https://sports.yahoo.com/nfl/players/6762/news" xr:uid="{1AFD9451-9827-4BAA-8512-8E1E939ED555}"/>
    <hyperlink ref="A27" r:id="rId23" display="https://sports.yahoo.com/nfl/players/28534/news" xr:uid="{6B0D7EFE-EA2A-403C-A29C-F900D70632EC}"/>
    <hyperlink ref="A28" r:id="rId24" display="https://sports.yahoo.com/nfl/players/25802/news" xr:uid="{5422C93B-B309-4207-955B-AF8C4CBCF92E}"/>
    <hyperlink ref="A29" r:id="rId25" display="https://sports.yahoo.com/nfl/players/30117/news" xr:uid="{6B622629-1D8C-442E-91C0-519D95294CC9}"/>
    <hyperlink ref="A30" r:id="rId26" display="https://sports.yahoo.com/nfl/players/27631/news" xr:uid="{67C150EC-0162-4FDB-891E-15B5EF2C6F79}"/>
    <hyperlink ref="A31" r:id="rId27" display="https://sports.yahoo.com/nfl/players/29399/news" xr:uid="{951E5A9D-9DA9-4C3F-A317-DC671CD76C5E}"/>
    <hyperlink ref="A32" r:id="rId28" display="https://sports.yahoo.com/nfl/players/29384/news" xr:uid="{E77C4F74-881A-4A0B-B474-67857A091FEA}"/>
    <hyperlink ref="A33" r:id="rId29" display="https://sports.yahoo.com/nfl/players/26658/news" xr:uid="{0CFC5BEC-F3EB-43E0-B56F-416AF65CDE53}"/>
    <hyperlink ref="A34" r:id="rId30" display="https://sports.yahoo.com/nfl/players/27624/news" xr:uid="{91070F6F-F12A-4E80-A683-16E9DB613DD6}"/>
    <hyperlink ref="A35" r:id="rId31" display="https://sports.yahoo.com/nfl/players/23997/news" xr:uid="{A0F0D7F3-054D-4F79-8F29-E4993779EF9A}"/>
    <hyperlink ref="A36" r:id="rId32" display="https://sports.yahoo.com/nfl/players/30121/news" xr:uid="{421973BB-3E4D-4737-852B-8FAD758252CC}"/>
    <hyperlink ref="A37" r:id="rId33" display="https://sports.yahoo.com/nfl/players/28392/news" xr:uid="{520E7CEF-D1C2-4CF9-AE27-A998E0A998DF}"/>
    <hyperlink ref="A38" r:id="rId34" display="https://sports.yahoo.com/nfl/players/24035/news" xr:uid="{CC30D590-2446-4BE5-A272-D036E58426EC}"/>
    <hyperlink ref="A39" r:id="rId35" display="https://sports.yahoo.com/nfl/players/30161/news" xr:uid="{989C223E-AD39-4413-817D-D0B5449F54B6}"/>
    <hyperlink ref="A40" r:id="rId36" display="https://sports.yahoo.com/nfl/players/7200/news" xr:uid="{334FFB05-92ED-4C0D-9ED6-BD0310C502D6}"/>
    <hyperlink ref="A41" r:id="rId37" display="https://sports.yahoo.com/nfl/players/30175/news" xr:uid="{0274F3EF-35C2-4BF4-B308-8D3F384FE6B7}"/>
    <hyperlink ref="A42" r:id="rId38" display="https://sports.yahoo.com/nfl/players/25105/news" xr:uid="{33BB9F08-BF12-4ECB-90CF-1F53C65AB4D6}"/>
    <hyperlink ref="A43" r:id="rId39" display="https://sports.yahoo.com/nfl/players/27591/news" xr:uid="{72000D21-4210-44A5-AA24-E79A1283D0A1}"/>
    <hyperlink ref="A44" r:id="rId40" display="https://sports.yahoo.com/nfl/players/25785/news" xr:uid="{CA221665-799C-4212-A0EF-FAAABB09476F}"/>
    <hyperlink ref="A45" r:id="rId41" display="https://sports.yahoo.com/nfl/players/26561/news" xr:uid="{AE9015D2-F620-495E-851D-3A497F2766EA}"/>
    <hyperlink ref="A46" r:id="rId42" display="https://sports.yahoo.com/nfl/players/24788/news" xr:uid="{2AC9B964-103F-493D-BF23-23FD7D7C26D6}"/>
    <hyperlink ref="A47" r:id="rId43" display="https://sports.yahoo.com/nfl/players/27589/news" xr:uid="{A94878AD-1FA2-49CB-A10F-B46321F9E465}"/>
    <hyperlink ref="A48" r:id="rId44" display="https://sports.yahoo.com/nfl/players/5228/news" xr:uid="{CEB8E193-69CB-4DE1-BBD3-909E558AFD0D}"/>
    <hyperlink ref="A49" r:id="rId45" display="https://sports.yahoo.com/nfl/players/29307/news" xr:uid="{B82E86FE-D8BE-4CEE-A59B-682E46B0324E}"/>
    <hyperlink ref="A50" r:id="rId46" display="https://sports.yahoo.com/nfl/players/29405/news" xr:uid="{4D324B6D-48D7-4EBB-8728-347A20BB925D}"/>
    <hyperlink ref="A51" r:id="rId47" display="https://sports.yahoo.com/nfl/players/28537/news" xr:uid="{8F32B24F-2151-435D-8BE2-F6C72F1A765F}"/>
    <hyperlink ref="A52" r:id="rId48" display="https://sports.yahoo.com/nfl/players/30125/news" xr:uid="{8BCFE1A3-1263-4D29-8233-75274B22B99A}"/>
    <hyperlink ref="A53" r:id="rId49" display="https://sports.yahoo.com/nfl/players/29279/news" xr:uid="{9DAE7254-9FEC-4E85-A38C-77B0060D1DD0}"/>
    <hyperlink ref="A54" r:id="rId50" display="https://sports.yahoo.com/nfl/players/30118/news" xr:uid="{ECB2FE1C-BA7C-410C-AC36-E628F09ED006}"/>
    <hyperlink ref="A55" r:id="rId51" display="https://sports.yahoo.com/nfl/players/30136/news" xr:uid="{89164A09-E31D-4908-A85C-BD57CFB271A7}"/>
    <hyperlink ref="A56" r:id="rId52" display="https://sports.yahoo.com/nfl/players/27548/news" xr:uid="{DD8AA23A-F980-4C27-B935-B8BD6D9B9821}"/>
    <hyperlink ref="A57" r:id="rId53" display="https://sports.yahoo.com/nfl/players/5479/news" xr:uid="{F208C6B7-5163-4189-A4F3-0FCF3797C4EB}"/>
    <hyperlink ref="A58" r:id="rId54" display="https://sports.yahoo.com/nfl/players/9317/news" xr:uid="{C2814DAD-0A95-4E64-AF8D-1192A78B14F3}"/>
    <hyperlink ref="A59" r:id="rId55" display="https://sports.yahoo.com/nfl/players/25876/news" xr:uid="{2B6A1550-0375-4C37-9718-F1A4086B90AB}"/>
    <hyperlink ref="A60" r:id="rId56" display="https://sports.yahoo.com/nfl/players/24936/news" xr:uid="{A53747A4-90C2-4E9D-A76A-F35B45DA952F}"/>
    <hyperlink ref="A61" r:id="rId57" display="https://sports.yahoo.com/nfl/players/31041/news" xr:uid="{71E27AA3-674F-49FB-AE7D-49F46210F6DD}"/>
    <hyperlink ref="A62" r:id="rId58" display="https://sports.yahoo.com/nfl/players/25807/news" xr:uid="{502533CE-A83E-4921-A680-E1260E4663B1}"/>
    <hyperlink ref="A63" r:id="rId59" display="https://sports.yahoo.com/nfl/players/27532/news" xr:uid="{02BC9351-28A7-401B-87D8-69E6D0C49B9F}"/>
    <hyperlink ref="A64" r:id="rId60" display="https://sports.yahoo.com/nfl/players/26813/news" xr:uid="{482CF737-933F-469B-92DE-1D1FA19BE8EA}"/>
    <hyperlink ref="A65" r:id="rId61" display="https://sports.yahoo.com/nfl/players/24815/news" xr:uid="{8A657185-1B92-4B71-916C-2B76DCDC781D}"/>
    <hyperlink ref="A66" r:id="rId62" display="https://sports.yahoo.com/nfl/players/28493/news" xr:uid="{8AE26A55-8D19-4EFE-BB82-42594353A454}"/>
    <hyperlink ref="A67" r:id="rId63" display="https://sports.yahoo.com/nfl/players/26664/news" xr:uid="{14E03050-25E3-4D8C-B86F-4F99144CA617}"/>
    <hyperlink ref="A68" r:id="rId64" display="https://sports.yahoo.com/nfl/players/9274/news" xr:uid="{DEAAEA57-9840-4741-9000-5EC5FCFAA44A}"/>
    <hyperlink ref="A69" r:id="rId65" display="https://sports.yahoo.com/nfl/players/8285/news" xr:uid="{FECA4C71-E8FE-47AD-9520-7164762842C9}"/>
    <hyperlink ref="A70" r:id="rId66" display="https://sports.yahoo.com/nfl/players/24070/news" xr:uid="{18EB63C0-9B8C-4AFB-8582-46879D7C065D}"/>
    <hyperlink ref="A71" r:id="rId67" display="https://sports.yahoo.com/nfl/players/25178/news" xr:uid="{E7817163-3114-44F5-8B35-B7A7403079B4}"/>
    <hyperlink ref="A72" r:id="rId68" display="https://sports.yahoo.com/nfl/players/25755/news" xr:uid="{7A8BC882-A782-4B94-8737-D976CB6941AD}"/>
    <hyperlink ref="A73" r:id="rId69" display="https://sports.yahoo.com/nfl/players/29785/news" xr:uid="{F18A047D-32D2-49C2-94EA-C2D82DCD1321}"/>
    <hyperlink ref="A74" r:id="rId70" display="https://sports.yahoo.com/nfl/players/9265/news" xr:uid="{508C3104-42D1-4C59-A009-4E51B04B32ED}"/>
    <hyperlink ref="A75" r:id="rId71" display="https://sports.yahoo.com/nfl/players/25812/news" xr:uid="{F2913914-FC55-4522-833F-1E09A9273AB7}"/>
    <hyperlink ref="A76" r:id="rId72" display="https://sports.yahoo.com/nfl/players/29236/news" xr:uid="{5B0CA5B6-9466-40CF-A75C-8320858ADAC4}"/>
    <hyperlink ref="A77" r:id="rId73" display="https://sports.yahoo.com/nfl/players/24057/news" xr:uid="{F1666C0E-58BE-4241-A6D8-B688272056A7}"/>
    <hyperlink ref="A78" r:id="rId74" display="https://sports.yahoo.com/nfl/players/28429/news" xr:uid="{07870138-2F4B-42BF-95C1-264F43386126}"/>
    <hyperlink ref="A79" r:id="rId75" display="https://sports.yahoo.com/nfl/players/30182/news" xr:uid="{E4E78A03-F08C-4092-94D0-0C8A33C94A59}"/>
    <hyperlink ref="A80" r:id="rId76" display="https://sports.yahoo.com/nfl/players/26701/news" xr:uid="{40627AAA-CE9B-4DDA-AC80-0AE6C7E5B0CB}"/>
    <hyperlink ref="A81" r:id="rId77" display="https://sports.yahoo.com/nfl/players/31013/news" xr:uid="{214DB123-35D5-4CC1-9E64-E0C90F9E121D}"/>
    <hyperlink ref="A82" r:id="rId78" display="https://sports.yahoo.com/nfl/players/30997/news" xr:uid="{A781B94F-5DC1-449D-B647-0DED914DE104}"/>
    <hyperlink ref="A83" r:id="rId79" display="https://sports.yahoo.com/nfl/players/8982/news" xr:uid="{D2541DD8-E2CF-461A-B64C-760B608BACC4}"/>
    <hyperlink ref="A84" r:id="rId80" display="https://sports.yahoo.com/nfl/players/8266/news" xr:uid="{D88B8B34-65EE-4F68-B458-D61787290A03}"/>
    <hyperlink ref="A85" r:id="rId81" display="https://sports.yahoo.com/nfl/players/29255/news" xr:uid="{5C4284C8-E435-47AB-ACC1-B2E1A75C1BEF}"/>
    <hyperlink ref="A86" r:id="rId82" display="https://sports.yahoo.com/nfl/players/24830/news" xr:uid="{154FFB1A-FADF-4AEF-9942-9405887052CA}"/>
    <hyperlink ref="A87" r:id="rId83" display="https://sports.yahoo.com/nfl/players/7924/news" xr:uid="{02A9194C-6A48-44CF-9091-1F513DA217FD}"/>
    <hyperlink ref="A88" r:id="rId84" display="https://sports.yahoo.com/nfl/players/27590/news" xr:uid="{1D737827-FE2C-4988-810A-963B569DDE7A}"/>
    <hyperlink ref="A89" r:id="rId85" display="https://sports.yahoo.com/nfl/players/28014/news" xr:uid="{5A4C2081-D218-44BF-9207-3137A2AF0464}"/>
    <hyperlink ref="A90" r:id="rId86" display="https://sports.yahoo.com/nfl/players/27789/news" xr:uid="{7FF3C931-4D99-4F72-A371-5CC5431B1E96}"/>
    <hyperlink ref="A91" r:id="rId87" display="https://sports.yahoo.com/nfl/players/6763/news" xr:uid="{850B8434-B4B3-478B-AB6B-20BC485C9C7A}"/>
    <hyperlink ref="A92" r:id="rId88" display="https://sports.yahoo.com/nfl/players/6770/news" xr:uid="{114BC55D-B3E1-474D-A7D0-73945D705629}"/>
    <hyperlink ref="A93" r:id="rId89" display="https://sports.yahoo.com/nfl/players/28408/news" xr:uid="{8F43E8DD-27F0-42B7-979C-8F7BA7CB15EB}"/>
    <hyperlink ref="A94" r:id="rId90" display="https://sports.yahoo.com/nfl/players/31008/news" xr:uid="{BBA98343-31A7-419F-B444-8ECBBF8DB47A}"/>
    <hyperlink ref="A95" r:id="rId91" display="https://sports.yahoo.com/nfl/players/8813/news" xr:uid="{704E36AF-5261-40EE-A4A0-1EDD70861FC8}"/>
    <hyperlink ref="A96" r:id="rId92" display="https://sports.yahoo.com/nfl/players/29274/news" xr:uid="{36B877E3-770A-4FC7-8CA1-7133BD05E0CC}"/>
    <hyperlink ref="A97" r:id="rId93" display="https://sports.yahoo.com/nfl/players/28461/news" xr:uid="{263729E4-2134-4AA7-AF18-26E88D89C454}"/>
    <hyperlink ref="A98" r:id="rId94" display="https://sports.yahoo.com/nfl/players/26878/news" xr:uid="{82A698DF-CE07-48B5-B337-BF304E8AF119}"/>
    <hyperlink ref="A99" r:id="rId95" display="https://sports.yahoo.com/nfl/players/25711/news" xr:uid="{0E3710A1-E912-404A-904C-4581677239E9}"/>
    <hyperlink ref="A100" r:id="rId96" display="https://sports.yahoo.com/nfl/players/31001/news" xr:uid="{461E6D9D-DCD8-414D-8858-38234C5960F6}"/>
    <hyperlink ref="A101" r:id="rId97" display="https://sports.yahoo.com/nfl/players/30123/news" xr:uid="{F1624D65-3FD6-41D7-BFE4-FA87B08571D4}"/>
    <hyperlink ref="A102" r:id="rId98" display="https://sports.yahoo.com/nfl/players/8780/news" xr:uid="{86579684-FFAF-4BC2-BA6B-350420DE5C18}"/>
    <hyperlink ref="A103" r:id="rId99" display="https://sports.yahoo.com/nfl/players/28390/news" xr:uid="{793A4F38-E73A-4A75-AF79-2FB77CE71186}"/>
    <hyperlink ref="A104" r:id="rId100" display="https://sports.yahoo.com/nfl/players/30142/news" xr:uid="{012EBF97-B12D-40D4-97CC-3F13C18E256E}"/>
    <hyperlink ref="A105" r:id="rId101" display="https://sports.yahoo.com/nfl/players/26708/news" xr:uid="{40793CBC-70E0-4B3D-8837-C18E8C24069B}"/>
    <hyperlink ref="A106" r:id="rId102" display="https://sports.yahoo.com/nfl/players/29235/news" xr:uid="{39686BE1-44A2-4945-945E-AFFEB73E158B}"/>
    <hyperlink ref="A107" r:id="rId103" display="https://sports.yahoo.com/nfl/players/30232/news" xr:uid="{B4870BDE-C577-42C9-9C93-5FBE05178517}"/>
    <hyperlink ref="A108" r:id="rId104" display="https://sports.yahoo.com/nfl/players/30259/news" xr:uid="{1AD7E17D-1BD3-4342-AB6F-BF1F2E1BCD9F}"/>
    <hyperlink ref="A109" r:id="rId105" display="https://sports.yahoo.com/nfl/players/30295/news" xr:uid="{0F17BAC0-329E-4340-BF2C-62E8D593766F}"/>
    <hyperlink ref="A110" r:id="rId106" display="https://sports.yahoo.com/nfl/players/27299/news" xr:uid="{4170D783-4E30-4367-B927-8658AC61E7BF}"/>
    <hyperlink ref="A111" r:id="rId107" display="https://sports.yahoo.com/nfl/players/27585/news" xr:uid="{B4A26CD8-8F0D-49B8-AE3C-22A16C8D5F23}"/>
    <hyperlink ref="A112" r:id="rId108" display="https://sports.yahoo.com/nfl/players/30132/news" xr:uid="{943D5DF8-4E34-4F49-9933-AADBB703E64F}"/>
    <hyperlink ref="A113" r:id="rId109" display="https://sports.yahoo.com/nfl/players/30120/news" xr:uid="{628A3CBE-2E30-4EC3-B58E-988C392D2576}"/>
    <hyperlink ref="A114" r:id="rId110" display="https://sports.yahoo.com/nfl/players/28465/news" xr:uid="{3040680A-1027-4DC9-A189-67BE8594D4C7}"/>
    <hyperlink ref="A115" r:id="rId111" display="https://sports.yahoo.com/nfl/players/26767/news" xr:uid="{C2CCEF9F-D156-43FD-91AD-6EAE669F717E}"/>
    <hyperlink ref="A116" r:id="rId112" display="https://sports.yahoo.com/nfl/players/27556/news" xr:uid="{B35A2BB6-4E8B-45D2-9B94-33C79720D351}"/>
    <hyperlink ref="A117" r:id="rId113" display="https://sports.yahoo.com/nfl/players/7177/news" xr:uid="{74284F4F-08AC-4F76-9D2B-297F4EAC3143}"/>
    <hyperlink ref="A118" r:id="rId114" display="https://sports.yahoo.com/nfl/players/30994/news" xr:uid="{110672C2-8CF0-48B3-8A60-983F2507BF56}"/>
    <hyperlink ref="A119" r:id="rId115" display="https://sports.yahoo.com/nfl/players/30362/news" xr:uid="{F0CA3FF3-340C-4F8C-8436-CB293F1F2EDE}"/>
    <hyperlink ref="A120" r:id="rId116" display="https://sports.yahoo.com/nfl/players/26777/news" xr:uid="{60735544-43C4-4B1F-BAF4-87CD931900F8}"/>
    <hyperlink ref="A121" r:id="rId117" display="https://sports.yahoo.com/nfl/players/9496/news" xr:uid="{360F2B3E-0930-4EDB-945E-A0C9A99D0F18}"/>
    <hyperlink ref="A122" r:id="rId118" display="https://sports.yahoo.com/nfl/players/24851/news" xr:uid="{A699C2E7-DBB6-4F5A-9E4C-9810E67E81F0}"/>
    <hyperlink ref="A123" r:id="rId119" display="https://sports.yahoo.com/nfl/players/30247/news" xr:uid="{6D20F957-D12B-4336-93A5-24F0D0E453B0}"/>
    <hyperlink ref="A124" r:id="rId120" display="https://sports.yahoo.com/nfl/players/29369/news" xr:uid="{E0EF5599-A56C-44F0-841F-013AF46D6074}"/>
    <hyperlink ref="A125" r:id="rId121" display="https://sports.yahoo.com/nfl/players/29560/news" xr:uid="{BBC3A3C9-219D-4DC7-A287-EEF95012DE32}"/>
    <hyperlink ref="A126" r:id="rId122" display="https://sports.yahoo.com/nfl/players/30209/news" xr:uid="{2F4A5466-F009-4D14-BA73-6D8B516ED235}"/>
    <hyperlink ref="A127" r:id="rId123" display="https://sports.yahoo.com/nfl/players/30256/news" xr:uid="{F3B0A390-EF74-4B47-B0B9-59805910ED5C}"/>
    <hyperlink ref="A128" r:id="rId124" display="https://sports.yahoo.com/nfl/players/28267/news" xr:uid="{8165717F-97B3-4FB4-963F-EEB7633FBAB8}"/>
    <hyperlink ref="A129" r:id="rId125" display="https://sports.yahoo.com/nfl/players/28697/news" xr:uid="{205F9BBD-8F59-4193-B51A-3FBEAB649426}"/>
    <hyperlink ref="A130" r:id="rId126" display="https://sports.yahoo.com/nfl/players/27567/news" xr:uid="{1E526BD7-423D-4AAE-908F-2AD510EC883E}"/>
    <hyperlink ref="A131" r:id="rId127" display="https://sports.yahoo.com/nfl/players/28457/news" xr:uid="{B36836B5-31EE-4B22-B445-74F3841FCCD9}"/>
    <hyperlink ref="A132" r:id="rId128" display="https://sports.yahoo.com/nfl/players/27531/news" xr:uid="{2BAAFA1A-6296-47D6-A79F-D4CF69C9C198}"/>
    <hyperlink ref="A133" r:id="rId129" display="https://sports.yahoo.com/nfl/players/27564/news" xr:uid="{7CFC3E08-3295-4312-A989-2DC398BA8D45}"/>
    <hyperlink ref="A134" r:id="rId130" display="https://sports.yahoo.com/nfl/players/6760/news" xr:uid="{B95A4418-127C-4E8B-A58A-682B4517F68C}"/>
    <hyperlink ref="A135" r:id="rId131" display="https://sports.yahoo.com/nfl/players/9353/news" xr:uid="{A21BF8A1-19D3-40F3-81CA-F55A5E0FB414}"/>
    <hyperlink ref="A136" r:id="rId132" display="https://sports.yahoo.com/nfl/players/24961/news" xr:uid="{C62B63A4-518D-4088-865F-7563F065C07E}"/>
    <hyperlink ref="A137" r:id="rId133" display="https://sports.yahoo.com/nfl/players/26483/news" xr:uid="{FCAC74BA-BBEF-468F-B3BC-50C94E6A45FD}"/>
    <hyperlink ref="A138" r:id="rId134" display="https://sports.yahoo.com/nfl/players/25937/news" xr:uid="{2A8D7AEC-E142-4706-AABD-AD41FA14A6B6}"/>
    <hyperlink ref="A139" r:id="rId135" display="https://sports.yahoo.com/nfl/players/28402/news" xr:uid="{D0EA7FF8-2AB2-4C88-B532-F20BC24C92F8}"/>
    <hyperlink ref="A140" r:id="rId136" display="https://sports.yahoo.com/nfl/players/31005/news" xr:uid="{55B3F328-8C08-4371-9EDF-2574B4B38E7C}"/>
    <hyperlink ref="A141" r:id="rId137" display="https://sports.yahoo.com/nfl/players/27566/news" xr:uid="{67DB09F7-FE24-4BB8-A67B-BB97723E88D4}"/>
    <hyperlink ref="A142" r:id="rId138" display="https://sports.yahoo.com/nfl/players/30115/news" xr:uid="{B9BA6707-F2DC-4656-BB99-1D14DFAF784A}"/>
    <hyperlink ref="A143" r:id="rId139" display="https://sports.yahoo.com/nfl/players/31021/news" xr:uid="{9B5105BC-DC12-4A5B-856C-06FD36433C18}"/>
    <hyperlink ref="A144" r:id="rId140" display="https://sports.yahoo.com/nfl/players/26644/news" xr:uid="{EA15C0C3-CDCA-4363-B952-B98B4BDC73BA}"/>
    <hyperlink ref="A145" r:id="rId141" display="https://sports.yahoo.com/nfl/players/8826/news" xr:uid="{03CB223F-B19A-47AD-A472-5570AFB21D53}"/>
    <hyperlink ref="A146" r:id="rId142" display="https://sports.yahoo.com/nfl/players/30494/news" xr:uid="{2D9A5B00-EAA6-4A1A-8C84-6495CEC17662}"/>
    <hyperlink ref="A147" r:id="rId143" display="https://sports.yahoo.com/nfl/players/31139/news" xr:uid="{76E24447-BCEA-4710-A88C-B8752396F5B5}"/>
    <hyperlink ref="A148" r:id="rId144" display="https://sports.yahoo.com/nfl/players/27538/news" xr:uid="{8B7E5FC5-BDC8-4B36-94F7-EA7D4F80496E}"/>
    <hyperlink ref="A149" r:id="rId145" display="https://sports.yahoo.com/nfl/players/30197/news" xr:uid="{13D94680-853B-47D2-9477-378DDECC6645}"/>
    <hyperlink ref="A150" r:id="rId146" display="https://sports.yahoo.com/nfl/players/31051/news" xr:uid="{BC29596B-2C78-469F-820B-64E4B22F7C94}"/>
    <hyperlink ref="A151" r:id="rId147" display="https://sports.yahoo.com/nfl/players/27874/news" xr:uid="{17C5D646-C57B-43E7-8EC9-E4585F854B16}"/>
    <hyperlink ref="A152" r:id="rId148" display="https://sports.yahoo.com/nfl/players/24822/news" xr:uid="{E3DD3B9B-87A7-412A-AF77-B00A3A17F68E}"/>
    <hyperlink ref="A153" r:id="rId149" display="https://sports.yahoo.com/nfl/players/6791/news" xr:uid="{86B44B68-7FF2-4A34-9198-8980F47361FC}"/>
    <hyperlink ref="A154" r:id="rId150" display="https://sports.yahoo.com/nfl/players/28389/news" xr:uid="{954002D6-B9C4-4D70-87FF-55DA23B77FC5}"/>
    <hyperlink ref="A155" r:id="rId151" display="https://sports.yahoo.com/nfl/players/29315/news" xr:uid="{C6D99187-462C-4E3B-9E89-80429428A942}"/>
    <hyperlink ref="A156" r:id="rId152" display="https://sports.yahoo.com/nfl/players/28482/news" xr:uid="{3266358E-A626-48F4-9C99-28FDB37CED34}"/>
    <hyperlink ref="A157" r:id="rId153" display="https://sports.yahoo.com/nfl/players/25793/news" xr:uid="{C424F12F-B866-4796-BBD2-E26814AC4136}"/>
    <hyperlink ref="A158" r:id="rId154" display="https://sports.yahoo.com/nfl/players/24967/news" xr:uid="{72E633CF-F8B0-4A1A-8EDC-A8ECBA5FE9DC}"/>
    <hyperlink ref="A159" r:id="rId155" display="https://sports.yahoo.com/nfl/players/29256/news" xr:uid="{6BACCCD0-1B2C-426A-9834-09A7F7DBE3D8}"/>
    <hyperlink ref="A160" r:id="rId156" display="https://sports.yahoo.com/nfl/players/9037/news" xr:uid="{DF682946-2F76-4ABE-8DD0-A5F3B0A49F97}"/>
    <hyperlink ref="A161" r:id="rId157" display="https://sports.yahoo.com/nfl/players/31012/news" xr:uid="{599D26BC-272A-4672-9E6A-129DB87A4496}"/>
    <hyperlink ref="A162" r:id="rId158" display="https://sports.yahoo.com/nfl/players/25718/news" xr:uid="{E43E6193-6D90-41BE-AC68-DDCE1A9D160D}"/>
    <hyperlink ref="A163" r:id="rId159" display="https://sports.yahoo.com/nfl/players/26678/news" xr:uid="{1A811496-B94A-4060-80DA-FD5FE82A46DD}"/>
    <hyperlink ref="A164" r:id="rId160" display="https://sports.yahoo.com/nfl/players/8263/news" xr:uid="{194D2076-DA41-4C56-93F6-03AC199A2B9B}"/>
    <hyperlink ref="A165" r:id="rId161" display="https://sports.yahoo.com/nfl/players/26660/news" xr:uid="{F549416D-ACFB-437A-B0CC-F22DC9A3D242}"/>
    <hyperlink ref="A166" r:id="rId162" display="https://sports.yahoo.com/nfl/players/30122/news" xr:uid="{C4940BF0-AA51-400C-B2A6-69C19DAB1D8E}"/>
    <hyperlink ref="A167" r:id="rId163" display="https://sports.yahoo.com/nfl/players/30223/news" xr:uid="{8D0D64CA-B3EF-4032-8978-C8A1702588D2}"/>
    <hyperlink ref="A168" r:id="rId164" display="https://sports.yahoo.com/nfl/players/29370/news" xr:uid="{D98932DB-3D26-4EDB-AF30-B21C66E78E48}"/>
    <hyperlink ref="A169" r:id="rId165" display="https://sports.yahoo.com/nfl/players/27570/news" xr:uid="{B7014362-9E8A-49A8-9C05-4BA0B4D5A84B}"/>
    <hyperlink ref="A170" r:id="rId166" display="https://sports.yahoo.com/nfl/players/24318/news" xr:uid="{3F54065D-DA3E-4E33-BA2C-AF6ACFE02BB9}"/>
    <hyperlink ref="A171" r:id="rId167" display="https://sports.yahoo.com/nfl/players/26822/news" xr:uid="{68BED585-62B9-430E-8A04-7223D2EB3402}"/>
    <hyperlink ref="A172" r:id="rId168" display="https://sports.yahoo.com/nfl/players/31010/news" xr:uid="{A2D5F9C6-8356-4E0F-A2CB-AC8A50337B92}"/>
    <hyperlink ref="A173" r:id="rId169" display="https://sports.yahoo.com/nfl/players/28691/news" xr:uid="{0FB05DD5-EB92-4E98-A278-3C94DF4880A3}"/>
    <hyperlink ref="A174" r:id="rId170" display="https://sports.yahoo.com/nfl/players/30707/news" xr:uid="{BC753F74-3ED5-4A61-84BE-010C4091365E}"/>
    <hyperlink ref="A175" r:id="rId171" display="https://sports.yahoo.com/nfl/players/24913/news" xr:uid="{843F5CFF-471E-4C6C-81FF-135E6A633F50}"/>
    <hyperlink ref="A176" r:id="rId172" display="https://sports.yahoo.com/nfl/players/26804/news" xr:uid="{127FA9A5-FE22-4D89-9546-4D1EFCB4E7E6}"/>
    <hyperlink ref="A177" r:id="rId173" display="https://sports.yahoo.com/nfl/players/30227/news" xr:uid="{D8C1C3DB-65C2-40C4-8204-D4C7C1EAE47D}"/>
    <hyperlink ref="A178" r:id="rId174" display="https://sports.yahoo.com/nfl/players/27658/news" xr:uid="{841C8509-34FA-4FA0-B24B-7B85908720A2}"/>
    <hyperlink ref="A179" r:id="rId175" display="https://sports.yahoo.com/nfl/players/30396/news" xr:uid="{2C794367-3AA9-410E-8DCC-9A79009D9E9D}"/>
    <hyperlink ref="A180" r:id="rId176" display="https://sports.yahoo.com/nfl/players/23999/news" xr:uid="{DECEA398-EEE0-47E2-BFE6-510A7EC71EE4}"/>
    <hyperlink ref="A181" r:id="rId177" display="https://sports.yahoo.com/nfl/players/27573/news" xr:uid="{028673A6-1516-45D9-AE3B-8566B064BCB0}"/>
    <hyperlink ref="A182" r:id="rId178" display="https://sports.yahoo.com/nfl/players/30552/news" xr:uid="{A246E496-D86B-4887-BFCF-8AC15789664F}"/>
    <hyperlink ref="A183" r:id="rId179" display="https://sports.yahoo.com/nfl/players/30996/news" xr:uid="{52B3FDF4-2BC4-4B81-AE46-E3BC9B3A3F76}"/>
    <hyperlink ref="A184" r:id="rId180" display="https://sports.yahoo.com/nfl/players/24400/news" xr:uid="{B13FD864-649F-405B-9C0E-D7573F19EBCA}"/>
    <hyperlink ref="A185" r:id="rId181" display="https://sports.yahoo.com/nfl/players/9348/news" xr:uid="{7378086D-1D6A-4987-B882-D6DB223896C7}"/>
    <hyperlink ref="A186" r:id="rId182" display="https://sports.yahoo.com/nfl/players/26817/news" xr:uid="{DD8A8739-017F-45DB-A068-D03B686ABAE3}"/>
    <hyperlink ref="A187" r:id="rId183" display="https://sports.yahoo.com/nfl/players/6663/news" xr:uid="{18E92574-46EF-4C8F-A92A-68434FA9168E}"/>
    <hyperlink ref="A188" r:id="rId184" display="https://sports.yahoo.com/nfl/players/30423/news" xr:uid="{7EB17DC2-C6DD-4122-868B-8143634E43E2}"/>
    <hyperlink ref="A189" r:id="rId185" display="https://sports.yahoo.com/nfl/players/30995/news" xr:uid="{D3B70E35-A7ED-40AA-A368-07C494C4D1C1}"/>
    <hyperlink ref="A190" r:id="rId186" display="https://sports.yahoo.com/nfl/players/27670/news" xr:uid="{84B62750-2518-4BC6-8B2C-281A63A93FBC}"/>
    <hyperlink ref="A191" r:id="rId187" display="https://sports.yahoo.com/nfl/players/30258/news" xr:uid="{3AC39853-476F-494A-92EF-3EBE202F5983}"/>
    <hyperlink ref="A192" r:id="rId188" display="https://sports.yahoo.com/nfl/players/27618/news" xr:uid="{63F6D1CF-2B5B-438F-8FB5-66DB1B96AAC6}"/>
    <hyperlink ref="A193" r:id="rId189" display="https://sports.yahoo.com/nfl/players/30218/news" xr:uid="{A731AE92-3A1A-4913-9719-37159489D9D3}"/>
    <hyperlink ref="A194" r:id="rId190" display="https://sports.yahoo.com/nfl/players/8795/news" xr:uid="{70C8C0B4-C33E-4E3F-A2C9-7EE2477B2AA8}"/>
    <hyperlink ref="A195" r:id="rId191" display="https://sports.yahoo.com/nfl/players/30157/news" xr:uid="{2814F463-0031-473A-B552-9EFB3332D2B1}"/>
    <hyperlink ref="A196" r:id="rId192" display="https://sports.yahoo.com/nfl/players/29249/news" xr:uid="{A7B2B5E6-A9C5-4446-823D-2B3631D87446}"/>
    <hyperlink ref="A197" r:id="rId193" display="https://sports.yahoo.com/nfl/players/7755/news" xr:uid="{D7445E55-C7C7-4362-9020-76F38F0F65D5}"/>
    <hyperlink ref="A198" r:id="rId194" display="https://sports.yahoo.com/nfl/players/28847/news" xr:uid="{6A0C21C0-8499-4DCA-973F-EE347E9D43C8}"/>
    <hyperlink ref="A199" r:id="rId195" display="https://sports.yahoo.com/nfl/players/26060/news" xr:uid="{3CD0EECA-0BBA-4B18-BBB2-4B8BF8824BC9}"/>
    <hyperlink ref="A200" r:id="rId196" display="https://sports.yahoo.com/nfl/players/30158/news" xr:uid="{A215E413-373F-43D2-B7A3-B57C4863BF0B}"/>
    <hyperlink ref="A201" r:id="rId197" display="https://sports.yahoo.com/nfl/players/25741/news" xr:uid="{DB24E529-034F-472F-BA97-79EF91FA9190}"/>
    <hyperlink ref="A202" r:id="rId198" display="https://sports.yahoo.com/nfl/players/30971/news" xr:uid="{E19CAAE6-DF86-4711-914D-2C07034BBF68}"/>
    <hyperlink ref="A203" r:id="rId199" display="https://sports.yahoo.com/nfl/players/5967/news" xr:uid="{C0423E97-76E4-4694-BE97-A6638F97F2B1}"/>
    <hyperlink ref="A204" r:id="rId200" display="https://sports.yahoo.com/nfl/players/29789/news" xr:uid="{C49E523C-0AD7-49B4-A030-2D68018E9437}"/>
    <hyperlink ref="A205" r:id="rId201" display="https://sports.yahoo.com/nfl/players/23976/news" xr:uid="{E354B066-C3D2-4B83-8E47-6C101DBEDCCF}"/>
    <hyperlink ref="A206" r:id="rId202" display="https://sports.yahoo.com/nfl/players/30973/news" xr:uid="{646C5CFE-E197-45D3-995E-CA27F67A45A0}"/>
    <hyperlink ref="A207" r:id="rId203" display="https://sports.yahoo.com/nfl/players/30977/news" xr:uid="{1A1DA16E-95FE-483A-AB73-9F5A811E6525}"/>
    <hyperlink ref="A208" r:id="rId204" display="https://sports.yahoo.com/nfl/players/31074/news" xr:uid="{56EC4A93-788D-4DF2-AE2E-5F3B75AB774F}"/>
    <hyperlink ref="A209" r:id="rId205" display="https://sports.yahoo.com/nfl/players/27737/news" xr:uid="{082DBAE7-DE2E-4168-B412-FEA768164C6E}"/>
    <hyperlink ref="A210" r:id="rId206" display="https://sports.yahoo.com/nfl/players/28473/news" xr:uid="{DE8AAC24-0722-4E4D-919F-1A58ECB8EA8E}"/>
    <hyperlink ref="A211" r:id="rId207" display="https://sports.yahoo.com/nfl/players/29694/news" xr:uid="{77D937FE-3162-441B-929F-8C07A7CF9149}"/>
    <hyperlink ref="A212" r:id="rId208" display="https://sports.yahoo.com/nfl/players/31104/news" xr:uid="{563724C8-29A5-41F1-9DFA-A16764B80E1C}"/>
    <hyperlink ref="A213" r:id="rId209" display="https://sports.yahoo.com/nfl/players/7241/news" xr:uid="{1482C259-63B6-43B8-B290-278B52068AD3}"/>
    <hyperlink ref="A214" r:id="rId210" display="https://sports.yahoo.com/nfl/players/8790/news" xr:uid="{EFDF26EF-B100-4C16-81FD-7814955E447C}"/>
    <hyperlink ref="A215" r:id="rId211" display="https://sports.yahoo.com/nfl/players/6405/news" xr:uid="{5EB88C73-7556-42BA-BF80-1A479692FCDE}"/>
    <hyperlink ref="A216" r:id="rId212" display="https://sports.yahoo.com/nfl/players/26787/news" xr:uid="{922DFFFA-2E46-40A6-8447-D2D13ECBA9F1}"/>
    <hyperlink ref="A217" r:id="rId213" display="https://sports.yahoo.com/nfl/players/25991/news" xr:uid="{87A362C6-7D15-4454-AC59-10791A5EA77A}"/>
    <hyperlink ref="A218" r:id="rId214" display="https://sports.yahoo.com/nfl/players/9444/news" xr:uid="{3E8C3A25-09E4-4535-9017-2C34ABAD41D9}"/>
    <hyperlink ref="A219" r:id="rId215" display="https://sports.yahoo.com/nfl/players/28169/news" xr:uid="{A088808C-AFC8-4A52-97F3-BA9BA31AFBA1}"/>
    <hyperlink ref="A220" r:id="rId216" display="https://sports.yahoo.com/nfl/players/25810/news" xr:uid="{2EA26C4F-9577-49A4-820F-AFA53ECFF779}"/>
    <hyperlink ref="A221" r:id="rId217" display="https://sports.yahoo.com/nfl/players/24916/news" xr:uid="{3DF9D0AC-C0D3-414A-9033-A4D610A54840}"/>
    <hyperlink ref="A222" r:id="rId218" display="https://sports.yahoo.com/nfl/players/26253/news" xr:uid="{8EE3275E-3408-4186-84E9-A94A6B40E87E}"/>
    <hyperlink ref="A223" r:id="rId219" display="https://sports.yahoo.com/nfl/players/25744/news" xr:uid="{CBCC58E8-24B8-4570-8566-895C3BBF4CB0}"/>
    <hyperlink ref="A224" r:id="rId220" display="https://sports.yahoo.com/nfl/players/28046/news" xr:uid="{88F40829-8657-43FE-A9E6-D6E8EF58C132}"/>
    <hyperlink ref="A225" r:id="rId221" display="https://sports.yahoo.com/nfl/players/28442/news" xr:uid="{39153CC4-A556-4BA9-A44D-9150331693BE}"/>
    <hyperlink ref="A226" r:id="rId222" display="https://sports.yahoo.com/nfl/players/9283/news" xr:uid="{A2AFD4EF-9822-47D8-8790-02E25DA9ED97}"/>
    <hyperlink ref="A227" r:id="rId223" display="https://sports.yahoo.com/nfl/players/24053/news" xr:uid="{1B75F4C8-2E25-4CBB-8C21-0DB5C93C7CEB}"/>
    <hyperlink ref="A228" r:id="rId224" display="https://sports.yahoo.com/nfl/players/28513/news" xr:uid="{F6BFC6F2-DFCC-491A-A44A-57A8DE26A98B}"/>
    <hyperlink ref="A229" r:id="rId225" display="https://sports.yahoo.com/nfl/players/26824/news" xr:uid="{648820B7-5CCC-4BD8-B2C2-FCAB27B61FC3}"/>
    <hyperlink ref="A230" r:id="rId226" display="https://sports.yahoo.com/nfl/players/8261/news" xr:uid="{5CA01E5C-9F54-418D-A334-F507D4010FCC}"/>
    <hyperlink ref="A231" r:id="rId227" display="https://sports.yahoo.com/nfl/players/28548/news" xr:uid="{8A7F729A-C54A-4DFE-B4F3-1AA84E2EC486}"/>
    <hyperlink ref="A232" r:id="rId228" display="https://sports.yahoo.com/nfl/players/25730/news" xr:uid="{8EC5B108-5CF7-4444-BDB6-0DDCB9C64997}"/>
    <hyperlink ref="A233" r:id="rId229" display="https://sports.yahoo.com/nfl/players/30217/news" xr:uid="{95E1B573-B7B8-4D9C-873D-9CB7D3CBA5B1}"/>
    <hyperlink ref="A234" r:id="rId230" display="https://sports.yahoo.com/nfl/players/27646/news" xr:uid="{DC3B25B3-54E9-4177-AEA0-7CA92C7B76E6}"/>
    <hyperlink ref="A235" r:id="rId231" display="https://sports.yahoo.com/nfl/players/7777/news" xr:uid="{92F63F0D-40B1-430D-A2FF-399EA2DDCE9C}"/>
    <hyperlink ref="A236" r:id="rId232" display="https://sports.yahoo.com/nfl/players/27622/news" xr:uid="{BAD2A9C1-7911-4C95-AF0B-5E1A5DB89D7B}"/>
    <hyperlink ref="A237" r:id="rId233" display="https://sports.yahoo.com/nfl/players/27619/news" xr:uid="{039B97DE-0D99-4843-9AA4-E82CB1797DCB}"/>
    <hyperlink ref="A238" r:id="rId234" display="https://sports.yahoo.com/nfl/players/26784/news" xr:uid="{CB09D034-A4FA-4C86-9084-0BC4589688CA}"/>
    <hyperlink ref="A239" r:id="rId235" display="https://sports.yahoo.com/nfl/players/28547/news" xr:uid="{4E8DD47E-C363-4DE2-BAA1-9CBFAECDFEB9}"/>
    <hyperlink ref="A240" r:id="rId236" display="https://sports.yahoo.com/nfl/players/25681/news" xr:uid="{7E565E9A-CB98-41F3-A40B-14C1DF824591}"/>
    <hyperlink ref="A241" r:id="rId237" display="https://sports.yahoo.com/nfl/players/28424/news" xr:uid="{B13A8F72-671B-4ED1-B006-C59715547AC9}"/>
    <hyperlink ref="A242" r:id="rId238" display="https://sports.yahoo.com/nfl/players/25120/news" xr:uid="{153D85AF-F256-4699-AC3F-D0779162B5F7}"/>
    <hyperlink ref="A243" r:id="rId239" display="https://sports.yahoo.com/nfl/players/29070/news" xr:uid="{AC391B01-3807-4293-94C5-738CF981BFA4}"/>
    <hyperlink ref="A244" r:id="rId240" display="https://sports.yahoo.com/nfl/players/27074/news" xr:uid="{33B471A4-521D-4AC7-B7A7-4D1562FA222B}"/>
    <hyperlink ref="A245" r:id="rId241" display="https://sports.yahoo.com/nfl/players/23996/news" xr:uid="{73899A25-774A-4E92-B3D1-4A492C490A90}"/>
    <hyperlink ref="A246" r:id="rId242" display="https://sports.yahoo.com/nfl/players/30768/news" xr:uid="{EF2B7377-D043-4BE3-846A-529E94CFB60D}"/>
    <hyperlink ref="A247" r:id="rId243" display="https://sports.yahoo.com/nfl/players/24045/news" xr:uid="{00D2C3C0-D6CE-4D01-B24A-1F05A9EC1929}"/>
    <hyperlink ref="A248" r:id="rId244" display="https://sports.yahoo.com/nfl/players/27593/news" xr:uid="{0B374CDA-917C-40CE-BEF6-7E11FCFC7258}"/>
    <hyperlink ref="A249" r:id="rId245" display="https://sports.yahoo.com/nfl/players/24797/news" xr:uid="{AC9FDBE1-2BBC-4B6D-8E11-4179045CFEB8}"/>
    <hyperlink ref="A250" r:id="rId246" display="https://sports.yahoo.com/nfl/players/9294/news" xr:uid="{D0E2B618-2A54-49DC-85EB-D5D822EAB2A4}"/>
    <hyperlink ref="A251" r:id="rId247" display="https://sports.yahoo.com/nfl/players/28234/news" xr:uid="{33A801CF-E9A6-4C7A-A99E-434D99524D72}"/>
    <hyperlink ref="A252" r:id="rId248" display="https://sports.yahoo.com/nfl/players/28514/news" xr:uid="{468FD5B7-6678-419D-871A-48D590AE8152}"/>
    <hyperlink ref="A253" r:id="rId249" display="https://sports.yahoo.com/nfl/players/28590/news" xr:uid="{F745FC81-2404-43F8-8C4E-4C003DF4D5FF}"/>
    <hyperlink ref="A254" r:id="rId250" display="https://sports.yahoo.com/nfl/players/26781/news" xr:uid="{939F691C-8577-4673-A870-E1A3FF0D145D}"/>
    <hyperlink ref="A255" r:id="rId251" display="https://sports.yahoo.com/nfl/players/30202/news" xr:uid="{5D978D3A-C0D6-4F8D-B922-10610EE62E82}"/>
    <hyperlink ref="A256" r:id="rId252" display="https://sports.yahoo.com/nfl/players/28718/news" xr:uid="{36781AC0-38DC-40B8-9633-27149B84246A}"/>
    <hyperlink ref="A257" r:id="rId253" display="https://sports.yahoo.com/nfl/players/28582/news" xr:uid="{486A8F66-6D18-46A9-BFE5-82888059B2EF}"/>
    <hyperlink ref="A258" r:id="rId254" display="https://sports.yahoo.com/nfl/players/26697/news" xr:uid="{22252CDA-9B3D-486C-92F1-F43F9CD4801A}"/>
    <hyperlink ref="A259" r:id="rId255" display="https://sports.yahoo.com/nfl/players/29372/news" xr:uid="{A385C48B-C9A5-4C9E-995D-050A0ED191CC}"/>
    <hyperlink ref="A260" r:id="rId256" display="https://sports.yahoo.com/nfl/players/30253/news" xr:uid="{4A01D4F9-B2EA-474F-B914-A670A0F91956}"/>
    <hyperlink ref="A261" r:id="rId257" display="https://sports.yahoo.com/nfl/players/27634/news" xr:uid="{B79E3C41-F9A9-4253-8F8F-3C662C9CECC4}"/>
    <hyperlink ref="A262" r:id="rId258" display="https://sports.yahoo.com/nfl/players/28495/news" xr:uid="{EFF06819-728F-4A19-A76D-56043BB76A2C}"/>
    <hyperlink ref="A263" r:id="rId259" display="https://sports.yahoo.com/nfl/players/26832/news" xr:uid="{BDBC005E-F0F2-4FA8-8411-63796BCF6824}"/>
    <hyperlink ref="A264" r:id="rId260" display="https://sports.yahoo.com/nfl/players/28638/news" xr:uid="{CE07C48B-FED6-4136-95F2-3D89A65C2908}"/>
    <hyperlink ref="A265" r:id="rId261" display="https://sports.yahoo.com/nfl/players/26456/news" xr:uid="{E36CF663-3403-4490-BBCA-C86F5FEAFFF9}"/>
    <hyperlink ref="A266" r:id="rId262" display="https://sports.yahoo.com/nfl/players/26108/news" xr:uid="{5B53C704-25FD-4D82-8F8D-E8CEBC5D6F0D}"/>
    <hyperlink ref="A267" r:id="rId263" display="https://sports.yahoo.com/nfl/players/29650/news" xr:uid="{D08E7E80-3FC7-41B0-B748-0882545DDD0A}"/>
    <hyperlink ref="A268" r:id="rId264" display="https://sports.yahoo.com/nfl/players/28480/news" xr:uid="{EAC44645-6080-4E5E-96D6-DCA02210267C}"/>
    <hyperlink ref="A269" r:id="rId265" display="https://sports.yahoo.com/nfl/players/7868/news" xr:uid="{04171BB1-9111-4D88-8043-A1EEFBA0B4E1}"/>
    <hyperlink ref="A270" r:id="rId266" display="https://sports.yahoo.com/nfl/players/26756/news" xr:uid="{7F7FD1CB-769C-42A8-A020-8EB44D45FD87}"/>
    <hyperlink ref="A271" r:id="rId267" display="https://sports.yahoo.com/nfl/players/26612/news" xr:uid="{AFD3D3DF-DAB7-4FBB-9864-360387DA8AD6}"/>
    <hyperlink ref="A272" r:id="rId268" display="https://sports.yahoo.com/nfl/players/27626/news" xr:uid="{77F07BC2-133A-490E-8599-C41FDE9B675D}"/>
    <hyperlink ref="A273" r:id="rId269" display="https://sports.yahoo.com/nfl/players/24062/news" xr:uid="{1E83D82F-64E7-4BEF-B750-011CB6FEE9EF}"/>
    <hyperlink ref="A274" r:id="rId270" display="https://sports.yahoo.com/nfl/players/29288/news" xr:uid="{5B5CF9B6-F35E-4C1B-91AD-D147422CBF8A}"/>
    <hyperlink ref="A275" r:id="rId271" display="https://sports.yahoo.com/nfl/players/24991/news" xr:uid="{7B0AC0FE-D31C-43DC-A276-C1075E1ED8DC}"/>
    <hyperlink ref="A276" r:id="rId272" display="https://sports.yahoo.com/nfl/players/27648/news" xr:uid="{5DAA20AB-3B1E-4A02-B302-CEA4A52961A7}"/>
    <hyperlink ref="A277" r:id="rId273" display="https://sports.yahoo.com/nfl/players/26652/news" xr:uid="{55D16126-7F02-4D96-8BF8-DDFE7C2B8FA2}"/>
    <hyperlink ref="A278" r:id="rId274" display="https://sports.yahoo.com/nfl/players/24834/news" xr:uid="{0EF69FEB-CBBF-474E-9211-8633326C9DB3}"/>
    <hyperlink ref="A279" r:id="rId275" display="https://sports.yahoo.com/nfl/players/26729/news" xr:uid="{41987873-83AC-461C-B199-14E31F5D928C}"/>
    <hyperlink ref="A280" r:id="rId276" display="https://sports.yahoo.com/nfl/players/28730/news" xr:uid="{BBAE0A84-F4DB-456F-8F58-6EC8626476A7}"/>
    <hyperlink ref="A281" r:id="rId277" display="https://sports.yahoo.com/nfl/players/29344/news" xr:uid="{EA6EDFFA-47C1-4CE4-A4BA-67E09C9943F6}"/>
    <hyperlink ref="A282" r:id="rId278" display="https://sports.yahoo.com/nfl/players/27717/news" xr:uid="{F309BF0B-F486-4A7B-9CC2-3F9AB38C2114}"/>
    <hyperlink ref="A283" r:id="rId279" display="https://sports.yahoo.com/nfl/players/25838/news" xr:uid="{2B965EE6-E68A-4224-9000-20DD9E21247F}"/>
    <hyperlink ref="A284" r:id="rId280" display="https://sports.yahoo.com/nfl/players/24845/news" xr:uid="{E2049663-E3D1-4AB6-BF3C-73722C20192F}"/>
    <hyperlink ref="A285" r:id="rId281" display="https://sports.yahoo.com/nfl/players/28464/news" xr:uid="{9AC5AA6C-3729-44C1-B2E7-0AA73FA8296F}"/>
    <hyperlink ref="A286" r:id="rId282" display="https://sports.yahoo.com/nfl/players/25883/news" xr:uid="{56E8C9EE-FCF8-47A2-937A-D1CA7253C76A}"/>
    <hyperlink ref="A287" r:id="rId283" display="https://sports.yahoo.com/nfl/players/28214/news" xr:uid="{53ECCCAD-CB8C-4B89-B0B5-206577618C7B}"/>
    <hyperlink ref="A288" r:id="rId284" display="https://sports.yahoo.com/nfl/players/24940/news" xr:uid="{6C544884-3ABF-4CF2-BFF6-E462D1D34F3C}"/>
    <hyperlink ref="A289" r:id="rId285" display="https://sports.yahoo.com/nfl/players/30290/news" xr:uid="{74C48EFE-3EB1-4A44-AB9F-04BC21A33C8D}"/>
    <hyperlink ref="A290" r:id="rId286" display="https://sports.yahoo.com/nfl/players/27921/news" xr:uid="{C55F0252-7205-455E-B46F-AEF2EE791EB6}"/>
    <hyperlink ref="A291" r:id="rId287" display="https://sports.yahoo.com/nfl/players/29855/news" xr:uid="{2B7AD135-F4FE-4238-95AF-31B2DF705C02}"/>
    <hyperlink ref="A292" r:id="rId288" display="https://sports.yahoo.com/nfl/players/27826/news" xr:uid="{A8BF9908-77AD-41B8-96EC-D288DB0E05E2}"/>
    <hyperlink ref="A293" r:id="rId289" display="https://sports.yahoo.com/nfl/players/25774/news" xr:uid="{D94F3B80-2E03-44DF-B977-2545F244F366}"/>
    <hyperlink ref="A294" r:id="rId290" display="https://sports.yahoo.com/nfl/players/29341/news" xr:uid="{55C582B1-34D2-43F3-982A-15BB724ED887}"/>
    <hyperlink ref="A295" r:id="rId291" display="https://sports.yahoo.com/nfl/players/27584/news" xr:uid="{F5A481D3-00DA-4EF7-A80A-45B5EBF08FB2}"/>
    <hyperlink ref="A296" r:id="rId292" display="https://sports.yahoo.com/nfl/players/27174/news" xr:uid="{E1D11EDD-1942-4841-B38F-72B72E821698}"/>
    <hyperlink ref="A297" r:id="rId293" display="https://sports.yahoo.com/nfl/players/29609/news" xr:uid="{8F2222C8-C8D9-4C54-9A23-D2B40A5259FF}"/>
    <hyperlink ref="A298" r:id="rId294" display="https://sports.yahoo.com/nfl/players/28483/news" xr:uid="{ED81E734-955F-4DE5-9139-C19B6B9A3E1C}"/>
    <hyperlink ref="A299" r:id="rId295" display="https://sports.yahoo.com/nfl/players/28658/news" xr:uid="{27D51961-4E0B-4B70-A44E-F74039C94B58}"/>
    <hyperlink ref="A300" r:id="rId296" display="https://sports.yahoo.com/nfl/players/7426/news" xr:uid="{F07D74E8-2296-4648-9483-969D796A3487}"/>
    <hyperlink ref="A301" r:id="rId297" display="https://sports.yahoo.com/nfl/players/30008/news" xr:uid="{3A04D23F-1974-463B-98FA-EC88BA591C1B}"/>
    <hyperlink ref="A302" r:id="rId298" display="https://sports.yahoo.com/nfl/players/27914/news" xr:uid="{B7BE4009-D9CE-4488-8540-38851EBBBE33}"/>
    <hyperlink ref="A303" r:id="rId299" display="https://sports.yahoo.com/nfl/players/30213/news" xr:uid="{50A389A5-16BB-40CE-8315-D3F07164394E}"/>
    <hyperlink ref="A304" r:id="rId300" display="https://sports.yahoo.com/nfl/players/29046/news" xr:uid="{73E322C8-BE2A-4686-993E-08A42A43A8CF}"/>
    <hyperlink ref="A305" r:id="rId301" display="https://sports.yahoo.com/nfl/players/7802/news" xr:uid="{EE4D0AD8-E616-4F4C-AA84-C248A96F0ABA}"/>
    <hyperlink ref="A306" r:id="rId302" display="https://sports.yahoo.com/nfl/players/26807/news" xr:uid="{688F18D8-C4EA-4058-9C85-D77F72DF2FAF}"/>
    <hyperlink ref="A307" r:id="rId303" display="https://sports.yahoo.com/nfl/players/24891/news" xr:uid="{0932540A-6348-4F5F-B96C-E0B373326678}"/>
    <hyperlink ref="A308" r:id="rId304" display="https://sports.yahoo.com/nfl/players/29387/news" xr:uid="{BE3114A1-7BD9-4785-BF8D-D4FE75DA4E05}"/>
    <hyperlink ref="A309" r:id="rId305" display="https://sports.yahoo.com/nfl/players/25896/news" xr:uid="{4D68782F-D20F-4403-9049-1269337E85A4}"/>
    <hyperlink ref="A310" r:id="rId306" display="https://sports.yahoo.com/nfl/players/29328/news" xr:uid="{07CA8364-6C1D-4FCD-9AE0-3D5CCC6E081C}"/>
    <hyperlink ref="A311" r:id="rId307" display="https://sports.yahoo.com/nfl/players/28545/news" xr:uid="{280019E2-CCF5-4DED-8590-730FBCE95EB3}"/>
    <hyperlink ref="A312" r:id="rId308" display="https://sports.yahoo.com/nfl/players/30150/news" xr:uid="{E43A428B-3F7E-409B-AA71-2CA19DA72A58}"/>
    <hyperlink ref="A313" r:id="rId309" display="https://sports.yahoo.com/nfl/players/28115/news" xr:uid="{718254C0-E7FF-4F6D-9E0E-E474BC23963B}"/>
    <hyperlink ref="A314" r:id="rId310" display="https://sports.yahoo.com/nfl/players/28592/news" xr:uid="{DE45F5C0-587D-45C0-A360-AC50A1615293}"/>
    <hyperlink ref="A315" r:id="rId311" display="https://sports.yahoo.com/nfl/players/29654/news" xr:uid="{BA8AD77D-F6AC-493E-BE12-49776BD0752C}"/>
    <hyperlink ref="A316" r:id="rId312" display="https://sports.yahoo.com/nfl/players/28456/news" xr:uid="{CAF51043-DB1C-42F0-9FCE-312BF16A1543}"/>
    <hyperlink ref="A317" r:id="rId313" display="https://sports.yahoo.com/nfl/players/27580/news" xr:uid="{0E44418C-002C-42CE-A041-152C0058EC1A}"/>
    <hyperlink ref="A318" r:id="rId314" display="https://sports.yahoo.com/nfl/players/27709/news" xr:uid="{1765FE35-326F-43E3-A7AF-1F3259350BF1}"/>
    <hyperlink ref="A319" r:id="rId315" display="https://sports.yahoo.com/nfl/players/29346/news" xr:uid="{56FD746F-5EC5-4CE3-AB11-DB8A6EA75D47}"/>
    <hyperlink ref="A320" r:id="rId316" display="https://sports.yahoo.com/nfl/players/29325/news" xr:uid="{EEA703DD-D2B6-40B8-8049-46F359F80E42}"/>
    <hyperlink ref="A321" r:id="rId317" display="https://sports.yahoo.com/nfl/players/30267/news" xr:uid="{82BDB1AC-D9D6-435B-9F2B-4ABC3B24899F}"/>
    <hyperlink ref="A322" r:id="rId318" display="https://sports.yahoo.com/nfl/players/31749/news" xr:uid="{4431221C-3057-48C4-878B-E88C67604DD1}"/>
    <hyperlink ref="A323" r:id="rId319" display="https://sports.yahoo.com/nfl/players/29857/news" xr:uid="{9D42E002-BC8B-4068-936F-87572272713E}"/>
    <hyperlink ref="A324" r:id="rId320" display="https://sports.yahoo.com/nfl/players/28348/news" xr:uid="{D5068718-1711-4D29-AF29-0EE5133BAAB9}"/>
    <hyperlink ref="A325" r:id="rId321" display="https://sports.yahoo.com/nfl/players/31077/news" xr:uid="{853F5789-A668-4525-9BAD-342F2AA84A61}"/>
    <hyperlink ref="A326" r:id="rId322" display="https://sports.yahoo.com/nfl/players/25826/news" xr:uid="{142D00FC-7D8F-49F2-BD72-153730FAFAD1}"/>
    <hyperlink ref="A327" r:id="rId323" display="https://sports.yahoo.com/nfl/players/31345/news" xr:uid="{CB516599-B0F5-4605-998D-988FACB234C3}"/>
    <hyperlink ref="A328" r:id="rId324" display="https://sports.yahoo.com/nfl/players/31656/news" xr:uid="{78EDE3DB-4256-41FC-A16D-4058464AB24F}"/>
    <hyperlink ref="A329" r:id="rId325" display="https://sports.yahoo.com/nfl/players/31298/news" xr:uid="{CD9DC139-3197-4837-9A88-62FC116FE49E}"/>
    <hyperlink ref="A6" r:id="rId326" display="https://sports.yahoo.com/nfl/players/26671/news" xr:uid="{017DCFA7-CEC2-447D-A4CC-33D0967EF32E}"/>
  </hyperlinks>
  <pageMargins left="0.75" right="0.75" top="1" bottom="1" header="0.5" footer="0.5"/>
  <pageSetup scale="55" fitToHeight="0" orientation="portrait" r:id="rId327"/>
  <headerFooter alignWithMargins="0">
    <oddFooter>&amp;L&amp;"Verdana,Regular"&amp;8Copyright FantasyCube.com. This work is licensed under a Creative Commons Attribution-NonCommercial-NoDerivs 3.0 Unported License.&amp;R&amp;"Verdana,Regular"&amp;8[&amp;A]  Page &amp;P of &amp;N</oddFooter>
  </headerFooter>
  <drawing r:id="rId328"/>
  <legacyDrawing r:id="rId329"/>
  <extLst>
    <ext xmlns:x14="http://schemas.microsoft.com/office/spreadsheetml/2009/9/main" uri="{78C0D931-6437-407d-A8EE-F0AAD7539E65}">
      <x14:conditionalFormattings>
        <x14:conditionalFormatting xmlns:xm="http://schemas.microsoft.com/office/excel/2006/main">
          <x14:cfRule type="iconSet" priority="176" id="{4CAF4B7A-8431-4C67-894E-93B6AF29F69D}">
            <x14:iconSet iconSet="3Triangles" custom="1">
              <x14:cfvo type="percent">
                <xm:f>0</xm:f>
              </x14:cfvo>
              <x14:cfvo type="num">
                <xm:f>0</xm:f>
              </x14:cfvo>
              <x14:cfvo type="num" gte="0">
                <xm:f>0</xm:f>
              </x14:cfvo>
              <x14:cfIcon iconSet="3Triangles" iconId="0"/>
              <x14:cfIcon iconSet="NoIcons" iconId="0"/>
              <x14:cfIcon iconSet="3Triangles" iconId="2"/>
            </x14:iconSet>
          </x14:cfRule>
          <xm:sqref>H5:H169 H171:H189 H191:H201 H203:H282</xm:sqref>
        </x14:conditionalFormatting>
        <x14:conditionalFormatting xmlns:xm="http://schemas.microsoft.com/office/excel/2006/main">
          <x14:cfRule type="iconSet" priority="157" id="{8CBE1EDA-6AC0-414E-B562-421CAD5F913D}">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151" id="{5CA0ABC2-CA49-4A4C-9778-C56892D071BD}">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145" id="{43C7E700-0499-4620-914A-C4FC35409DD2}">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123" id="{901DE69D-AADE-4588-83DF-66F971CC00C5}">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121" id="{C2B3E58A-F12B-493D-B73E-A6EEBF91188C}">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119" id="{321C5A65-09D6-4BD0-9614-95542552353F}">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105" id="{BB287FB0-04BC-43CB-816E-11F0F59D538C}">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698" id="{600FF557-5505-43E3-A8E6-1B660B6EE698}">
            <x14:iconSet iconSet="3Triangles" custom="1">
              <x14:cfvo type="percent">
                <xm:f>0</xm:f>
              </x14:cfvo>
              <x14:cfvo type="num">
                <xm:f>0</xm:f>
              </x14:cfvo>
              <x14:cfvo type="num" gte="0">
                <xm:f>0</xm:f>
              </x14:cfvo>
              <x14:cfIcon iconSet="3Triangles" iconId="0"/>
              <x14:cfIcon iconSet="NoIcons" iconId="0"/>
              <x14:cfIcon iconSet="3Triangles" iconId="2"/>
            </x14:iconSet>
          </x14:cfRule>
          <xm:sqref>K5:K282</xm:sqref>
        </x14:conditionalFormatting>
        <x14:conditionalFormatting xmlns:xm="http://schemas.microsoft.com/office/excel/2006/main">
          <x14:cfRule type="iconSet" priority="699" id="{B4C16795-8A0F-4990-BDE2-230F2EA5858B}">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H231:H242</xm:sqref>
        </x14:conditionalFormatting>
        <x14:conditionalFormatting xmlns:xm="http://schemas.microsoft.com/office/excel/2006/main">
          <x14:cfRule type="iconSet" priority="700" id="{E9F49031-5787-4F13-BD5A-07BB56D3F485}">
            <x14:iconSet iconSet="3Triangles" custom="1">
              <x14:cfvo type="percent">
                <xm:f>0</xm:f>
              </x14:cfvo>
              <x14:cfvo type="num">
                <xm:f>0</xm:f>
              </x14:cfvo>
              <x14:cfvo type="num" gte="0">
                <xm:f>0</xm:f>
              </x14:cfvo>
              <x14:cfIcon iconSet="3Triangles" iconId="0"/>
              <x14:cfIcon iconSet="NoIcons" iconId="0"/>
              <x14:cfIcon iconSet="3Triangles" iconId="2"/>
            </x14:iconSet>
          </x14:cfRule>
          <xm:sqref>N5:N282</xm:sqref>
        </x14:conditionalFormatting>
        <x14:conditionalFormatting xmlns:xm="http://schemas.microsoft.com/office/excel/2006/main">
          <x14:cfRule type="iconSet" priority="82" id="{DE28EA32-4CD0-446D-9BD1-8E6F62C76E5E}">
            <x14:iconSet iconSet="3Triangles" custom="1">
              <x14:cfvo type="percent">
                <xm:f>0</xm:f>
              </x14:cfvo>
              <x14:cfvo type="num">
                <xm:f>0</xm:f>
              </x14:cfvo>
              <x14:cfvo type="num" gte="0">
                <xm:f>0</xm:f>
              </x14:cfvo>
              <x14:cfIcon iconSet="3Triangles" iconId="0"/>
              <x14:cfIcon iconSet="NoIcons" iconId="0"/>
              <x14:cfIcon iconSet="3Triangles" iconId="2"/>
            </x14:iconSet>
          </x14:cfRule>
          <xm:sqref>N237:N282</xm:sqref>
        </x14:conditionalFormatting>
        <x14:conditionalFormatting xmlns:xm="http://schemas.microsoft.com/office/excel/2006/main">
          <x14:cfRule type="iconSet" priority="72" id="{03B9CFF6-D485-439E-9908-4890B77222CF}">
            <x14:iconSet iconSet="3Triangles" custom="1">
              <x14:cfvo type="percent">
                <xm:f>0</xm:f>
              </x14:cfvo>
              <x14:cfvo type="num">
                <xm:f>0</xm:f>
              </x14:cfvo>
              <x14:cfvo type="num" gte="0">
                <xm:f>0</xm:f>
              </x14:cfvo>
              <x14:cfIcon iconSet="3Triangles" iconId="0"/>
              <x14:cfIcon iconSet="NoIcons" iconId="0"/>
              <x14:cfIcon iconSet="3Triangles" iconId="2"/>
            </x14:iconSet>
          </x14:cfRule>
          <xm:sqref>H283:H284</xm:sqref>
        </x14:conditionalFormatting>
        <x14:conditionalFormatting xmlns:xm="http://schemas.microsoft.com/office/excel/2006/main">
          <x14:cfRule type="iconSet" priority="74" id="{E3D6ED2D-3830-46C5-B551-B41C19FE51C7}">
            <x14:iconSet iconSet="3Triangles" custom="1">
              <x14:cfvo type="percent">
                <xm:f>0</xm:f>
              </x14:cfvo>
              <x14:cfvo type="num">
                <xm:f>0</xm:f>
              </x14:cfvo>
              <x14:cfvo type="num" gte="0">
                <xm:f>0</xm:f>
              </x14:cfvo>
              <x14:cfIcon iconSet="3Triangles" iconId="0"/>
              <x14:cfIcon iconSet="NoIcons" iconId="0"/>
              <x14:cfIcon iconSet="3Triangles" iconId="2"/>
            </x14:iconSet>
          </x14:cfRule>
          <xm:sqref>K283:K284</xm:sqref>
        </x14:conditionalFormatting>
        <x14:conditionalFormatting xmlns:xm="http://schemas.microsoft.com/office/excel/2006/main">
          <x14:cfRule type="iconSet" priority="75" id="{B98F3FC8-C2CD-400B-A7F8-A6E72BA13050}">
            <x14:iconSet iconSet="3Triangles" custom="1">
              <x14:cfvo type="percent">
                <xm:f>0</xm:f>
              </x14:cfvo>
              <x14:cfvo type="num">
                <xm:f>0</xm:f>
              </x14:cfvo>
              <x14:cfvo type="num" gte="0">
                <xm:f>0</xm:f>
              </x14:cfvo>
              <x14:cfIcon iconSet="3Triangles" iconId="0"/>
              <x14:cfIcon iconSet="NoIcons" iconId="0"/>
              <x14:cfIcon iconSet="3Triangles" iconId="2"/>
            </x14:iconSet>
          </x14:cfRule>
          <xm:sqref>N283:N284</xm:sqref>
        </x14:conditionalFormatting>
        <x14:conditionalFormatting xmlns:xm="http://schemas.microsoft.com/office/excel/2006/main">
          <x14:cfRule type="iconSet" priority="71" id="{E0376F65-F65F-4176-8217-E58ECE38EE1A}">
            <x14:iconSet iconSet="3Triangles" custom="1">
              <x14:cfvo type="percent">
                <xm:f>0</xm:f>
              </x14:cfvo>
              <x14:cfvo type="num">
                <xm:f>0</xm:f>
              </x14:cfvo>
              <x14:cfvo type="num" gte="0">
                <xm:f>0</xm:f>
              </x14:cfvo>
              <x14:cfIcon iconSet="3Triangles" iconId="0"/>
              <x14:cfIcon iconSet="NoIcons" iconId="0"/>
              <x14:cfIcon iconSet="3Triangles" iconId="2"/>
            </x14:iconSet>
          </x14:cfRule>
          <xm:sqref>N283:N284</xm:sqref>
        </x14:conditionalFormatting>
        <x14:conditionalFormatting xmlns:xm="http://schemas.microsoft.com/office/excel/2006/main">
          <x14:cfRule type="iconSet" priority="64" id="{5310A81D-1A02-42EE-A12D-BA36CA96070A}">
            <x14:iconSet iconSet="3Triangles" custom="1">
              <x14:cfvo type="percent">
                <xm:f>0</xm:f>
              </x14:cfvo>
              <x14:cfvo type="num">
                <xm:f>0</xm:f>
              </x14:cfvo>
              <x14:cfvo type="num" gte="0">
                <xm:f>0</xm:f>
              </x14:cfvo>
              <x14:cfIcon iconSet="3Triangles" iconId="0"/>
              <x14:cfIcon iconSet="NoIcons" iconId="0"/>
              <x14:cfIcon iconSet="3Triangles" iconId="2"/>
            </x14:iconSet>
          </x14:cfRule>
          <xm:sqref>H285:H400</xm:sqref>
        </x14:conditionalFormatting>
        <x14:conditionalFormatting xmlns:xm="http://schemas.microsoft.com/office/excel/2006/main">
          <x14:cfRule type="iconSet" priority="66" id="{5E84B56C-D671-4129-8DD7-417D6CA31A37}">
            <x14:iconSet iconSet="3Triangles" custom="1">
              <x14:cfvo type="percent">
                <xm:f>0</xm:f>
              </x14:cfvo>
              <x14:cfvo type="num">
                <xm:f>0</xm:f>
              </x14:cfvo>
              <x14:cfvo type="num" gte="0">
                <xm:f>0</xm:f>
              </x14:cfvo>
              <x14:cfIcon iconSet="3Triangles" iconId="0"/>
              <x14:cfIcon iconSet="NoIcons" iconId="0"/>
              <x14:cfIcon iconSet="3Triangles" iconId="2"/>
            </x14:iconSet>
          </x14:cfRule>
          <xm:sqref>K285:K400</xm:sqref>
        </x14:conditionalFormatting>
        <x14:conditionalFormatting xmlns:xm="http://schemas.microsoft.com/office/excel/2006/main">
          <x14:cfRule type="iconSet" priority="67" id="{64518F6F-37F8-41D7-B2C5-388A16B222AF}">
            <x14:iconSet iconSet="3Triangles" custom="1">
              <x14:cfvo type="percent">
                <xm:f>0</xm:f>
              </x14:cfvo>
              <x14:cfvo type="num">
                <xm:f>0</xm:f>
              </x14:cfvo>
              <x14:cfvo type="num" gte="0">
                <xm:f>0</xm:f>
              </x14:cfvo>
              <x14:cfIcon iconSet="3Triangles" iconId="0"/>
              <x14:cfIcon iconSet="NoIcons" iconId="0"/>
              <x14:cfIcon iconSet="3Triangles" iconId="2"/>
            </x14:iconSet>
          </x14:cfRule>
          <xm:sqref>N285:N400</xm:sqref>
        </x14:conditionalFormatting>
        <x14:conditionalFormatting xmlns:xm="http://schemas.microsoft.com/office/excel/2006/main">
          <x14:cfRule type="iconSet" priority="63" id="{CAC9091C-4802-476F-A78B-161A3E0EEFAB}">
            <x14:iconSet iconSet="3Triangles" custom="1">
              <x14:cfvo type="percent">
                <xm:f>0</xm:f>
              </x14:cfvo>
              <x14:cfvo type="num">
                <xm:f>0</xm:f>
              </x14:cfvo>
              <x14:cfvo type="num" gte="0">
                <xm:f>0</xm:f>
              </x14:cfvo>
              <x14:cfIcon iconSet="3Triangles" iconId="0"/>
              <x14:cfIcon iconSet="NoIcons" iconId="0"/>
              <x14:cfIcon iconSet="3Triangles" iconId="2"/>
            </x14:iconSet>
          </x14:cfRule>
          <xm:sqref>N285:N400</xm:sqref>
        </x14:conditionalFormatting>
        <x14:conditionalFormatting xmlns:xm="http://schemas.microsoft.com/office/excel/2006/main">
          <x14:cfRule type="iconSet" priority="44" id="{7E0AE707-ACAE-4287-A251-86BBEEE2B052}">
            <x14:iconSet iconSet="3Triangles" custom="1">
              <x14:cfvo type="percent">
                <xm:f>0</xm:f>
              </x14:cfvo>
              <x14:cfvo type="num">
                <xm:f>0</xm:f>
              </x14:cfvo>
              <x14:cfvo type="num" gte="0">
                <xm:f>0</xm:f>
              </x14:cfvo>
              <x14:cfIcon iconSet="3Triangles" iconId="0"/>
              <x14:cfIcon iconSet="NoIcons" iconId="0"/>
              <x14:cfIcon iconSet="3Triangles" iconId="2"/>
            </x14:iconSet>
          </x14:cfRule>
          <xm:sqref>H287</xm:sqref>
        </x14:conditionalFormatting>
        <x14:conditionalFormatting xmlns:xm="http://schemas.microsoft.com/office/excel/2006/main">
          <x14:cfRule type="iconSet" priority="46" id="{E48E6B7D-92B3-4E34-9C53-4CF61865762F}">
            <x14:iconSet iconSet="3Triangles" custom="1">
              <x14:cfvo type="percent">
                <xm:f>0</xm:f>
              </x14:cfvo>
              <x14:cfvo type="num">
                <xm:f>0</xm:f>
              </x14:cfvo>
              <x14:cfvo type="num" gte="0">
                <xm:f>0</xm:f>
              </x14:cfvo>
              <x14:cfIcon iconSet="3Triangles" iconId="0"/>
              <x14:cfIcon iconSet="NoIcons" iconId="0"/>
              <x14:cfIcon iconSet="3Triangles" iconId="2"/>
            </x14:iconSet>
          </x14:cfRule>
          <xm:sqref>K287</xm:sqref>
        </x14:conditionalFormatting>
        <x14:conditionalFormatting xmlns:xm="http://schemas.microsoft.com/office/excel/2006/main">
          <x14:cfRule type="iconSet" priority="47" id="{D02E7F5D-D914-4DDA-8163-794B69172EEB}">
            <x14:iconSet iconSet="3Triangles" custom="1">
              <x14:cfvo type="percent">
                <xm:f>0</xm:f>
              </x14:cfvo>
              <x14:cfvo type="num">
                <xm:f>0</xm:f>
              </x14:cfvo>
              <x14:cfvo type="num" gte="0">
                <xm:f>0</xm:f>
              </x14:cfvo>
              <x14:cfIcon iconSet="3Triangles" iconId="0"/>
              <x14:cfIcon iconSet="NoIcons" iconId="0"/>
              <x14:cfIcon iconSet="3Triangles" iconId="2"/>
            </x14:iconSet>
          </x14:cfRule>
          <xm:sqref>N287</xm:sqref>
        </x14:conditionalFormatting>
        <x14:conditionalFormatting xmlns:xm="http://schemas.microsoft.com/office/excel/2006/main">
          <x14:cfRule type="iconSet" priority="43" id="{7DB5DBFE-2E33-47CA-BB2C-0FB93C63CF7E}">
            <x14:iconSet iconSet="3Triangles" custom="1">
              <x14:cfvo type="percent">
                <xm:f>0</xm:f>
              </x14:cfvo>
              <x14:cfvo type="num">
                <xm:f>0</xm:f>
              </x14:cfvo>
              <x14:cfvo type="num" gte="0">
                <xm:f>0</xm:f>
              </x14:cfvo>
              <x14:cfIcon iconSet="3Triangles" iconId="0"/>
              <x14:cfIcon iconSet="NoIcons" iconId="0"/>
              <x14:cfIcon iconSet="3Triangles" iconId="2"/>
            </x14:iconSet>
          </x14:cfRule>
          <xm:sqref>N287</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8" tint="0.39997558519241921"/>
    <pageSetUpPr fitToPage="1"/>
  </sheetPr>
  <dimension ref="A1:W51"/>
  <sheetViews>
    <sheetView showGridLines="0" workbookViewId="0">
      <selection activeCell="B1" sqref="B1"/>
    </sheetView>
  </sheetViews>
  <sheetFormatPr defaultColWidth="9.140625" defaultRowHeight="12.75" outlineLevelCol="1" x14ac:dyDescent="0.2"/>
  <cols>
    <col min="1" max="1" width="3.85546875" style="3" customWidth="1"/>
    <col min="2" max="2" width="23" style="3" customWidth="1"/>
    <col min="3" max="15" width="7.42578125" style="3" customWidth="1" outlineLevel="1"/>
    <col min="16" max="18" width="7.42578125" style="3" customWidth="1"/>
    <col min="19" max="19" width="7.42578125" style="3" customWidth="1" outlineLevel="1"/>
    <col min="20" max="21" width="8.5703125" style="3" customWidth="1"/>
    <col min="22" max="23" width="15.28515625" style="3" customWidth="1"/>
    <col min="24" max="24" width="13.5703125" style="3" customWidth="1"/>
    <col min="25" max="16384" width="9.140625" style="3"/>
  </cols>
  <sheetData>
    <row r="1" spans="1:23" ht="34.5" customHeight="1" x14ac:dyDescent="0.35">
      <c r="A1" s="1"/>
      <c r="B1" s="4"/>
      <c r="C1" s="1"/>
      <c r="D1" s="1" t="str">
        <f>lkpYear &amp; " NFL Schedule Reference Sheet"</f>
        <v>2018 NFL Schedule Reference Sheet</v>
      </c>
      <c r="E1" s="4"/>
      <c r="F1" s="4"/>
      <c r="G1" s="4"/>
      <c r="H1" s="4"/>
      <c r="I1" s="4"/>
      <c r="J1" s="4"/>
      <c r="K1" s="4"/>
      <c r="L1" s="4"/>
      <c r="M1" s="4"/>
      <c r="N1" s="4"/>
      <c r="O1" s="4"/>
      <c r="P1" s="4"/>
      <c r="Q1" s="4"/>
      <c r="R1" s="4"/>
      <c r="S1" s="4"/>
      <c r="T1" s="5"/>
      <c r="U1" s="5"/>
      <c r="V1" s="4"/>
      <c r="W1" s="69" t="str">
        <f>lkpCopyright</f>
        <v>© FantasyCube.com</v>
      </c>
    </row>
    <row r="2" spans="1:23" ht="8.25" customHeight="1" x14ac:dyDescent="0.2"/>
    <row r="3" spans="1:23" ht="15" x14ac:dyDescent="0.2">
      <c r="B3" s="6" t="s">
        <v>76</v>
      </c>
    </row>
    <row r="4" spans="1:23" x14ac:dyDescent="0.2">
      <c r="B4" s="145" t="s">
        <v>456</v>
      </c>
      <c r="C4" s="146" t="s">
        <v>457</v>
      </c>
    </row>
    <row r="5" spans="1:23" x14ac:dyDescent="0.2">
      <c r="B5" s="145" t="s">
        <v>112</v>
      </c>
      <c r="C5" s="146" t="s">
        <v>458</v>
      </c>
    </row>
    <row r="6" spans="1:23" x14ac:dyDescent="0.2">
      <c r="B6" s="145" t="s">
        <v>113</v>
      </c>
      <c r="C6" s="146" t="s">
        <v>459</v>
      </c>
    </row>
    <row r="7" spans="1:23" x14ac:dyDescent="0.2">
      <c r="B7" s="145" t="s">
        <v>114</v>
      </c>
      <c r="C7" s="146" t="s">
        <v>460</v>
      </c>
    </row>
    <row r="8" spans="1:23" x14ac:dyDescent="0.2">
      <c r="B8" s="145" t="s">
        <v>115</v>
      </c>
      <c r="C8" s="146" t="s">
        <v>461</v>
      </c>
    </row>
    <row r="9" spans="1:23" x14ac:dyDescent="0.2">
      <c r="B9" s="145" t="s">
        <v>116</v>
      </c>
      <c r="C9" s="146" t="s">
        <v>462</v>
      </c>
    </row>
    <row r="10" spans="1:23" x14ac:dyDescent="0.2">
      <c r="B10" s="145" t="s">
        <v>117</v>
      </c>
      <c r="C10" s="146" t="s">
        <v>463</v>
      </c>
    </row>
    <row r="11" spans="1:23" x14ac:dyDescent="0.2">
      <c r="B11" s="145" t="s">
        <v>118</v>
      </c>
      <c r="C11" s="146" t="s">
        <v>464</v>
      </c>
    </row>
    <row r="12" spans="1:23" x14ac:dyDescent="0.2">
      <c r="B12" s="145" t="s">
        <v>465</v>
      </c>
      <c r="C12" s="146" t="s">
        <v>466</v>
      </c>
    </row>
    <row r="13" spans="1:23" ht="9.75" customHeight="1" x14ac:dyDescent="0.2">
      <c r="B13" s="7"/>
    </row>
    <row r="14" spans="1:23" ht="15" x14ac:dyDescent="0.2">
      <c r="B14" s="6" t="s">
        <v>467</v>
      </c>
    </row>
    <row r="15" spans="1:23" ht="4.5" customHeight="1" thickBot="1" x14ac:dyDescent="0.25"/>
    <row r="16" spans="1:23" ht="52.5" thickTop="1" x14ac:dyDescent="0.25">
      <c r="B16" s="37" t="s">
        <v>10</v>
      </c>
      <c r="C16" s="38">
        <v>1</v>
      </c>
      <c r="D16" s="39">
        <v>2</v>
      </c>
      <c r="E16" s="39">
        <v>3</v>
      </c>
      <c r="F16" s="39">
        <v>4</v>
      </c>
      <c r="G16" s="39">
        <v>5</v>
      </c>
      <c r="H16" s="39">
        <v>6</v>
      </c>
      <c r="I16" s="39">
        <v>7</v>
      </c>
      <c r="J16" s="39">
        <v>8</v>
      </c>
      <c r="K16" s="39">
        <v>9</v>
      </c>
      <c r="L16" s="39">
        <v>10</v>
      </c>
      <c r="M16" s="39">
        <v>11</v>
      </c>
      <c r="N16" s="39">
        <v>12</v>
      </c>
      <c r="O16" s="39">
        <v>13</v>
      </c>
      <c r="P16" s="39">
        <v>14</v>
      </c>
      <c r="Q16" s="39">
        <v>15</v>
      </c>
      <c r="R16" s="39">
        <v>16</v>
      </c>
      <c r="S16" s="39">
        <v>17</v>
      </c>
      <c r="T16" s="38" t="s">
        <v>10</v>
      </c>
      <c r="U16" s="40" t="s">
        <v>94</v>
      </c>
      <c r="V16" s="41" t="s">
        <v>82</v>
      </c>
      <c r="W16" s="42" t="s">
        <v>100</v>
      </c>
    </row>
    <row r="17" spans="2:23" ht="15" x14ac:dyDescent="0.25">
      <c r="B17" s="22" t="s">
        <v>396</v>
      </c>
      <c r="C17" s="23" t="s">
        <v>127</v>
      </c>
      <c r="D17" s="24" t="s">
        <v>121</v>
      </c>
      <c r="E17" s="24" t="s">
        <v>59</v>
      </c>
      <c r="F17" s="24" t="s">
        <v>36</v>
      </c>
      <c r="G17" s="24" t="s">
        <v>40</v>
      </c>
      <c r="H17" s="24" t="s">
        <v>35</v>
      </c>
      <c r="I17" s="24" t="s">
        <v>38</v>
      </c>
      <c r="J17" s="24" t="s">
        <v>11</v>
      </c>
      <c r="K17" s="24" t="s">
        <v>99</v>
      </c>
      <c r="L17" s="24" t="s">
        <v>37</v>
      </c>
      <c r="M17" s="24" t="s">
        <v>33</v>
      </c>
      <c r="N17" s="24" t="s">
        <v>125</v>
      </c>
      <c r="O17" s="24" t="s">
        <v>57</v>
      </c>
      <c r="P17" s="43" t="s">
        <v>60</v>
      </c>
      <c r="Q17" s="43" t="s">
        <v>32</v>
      </c>
      <c r="R17" s="43" t="s">
        <v>122</v>
      </c>
      <c r="S17" s="25" t="s">
        <v>34</v>
      </c>
      <c r="T17" s="77" t="s">
        <v>31</v>
      </c>
      <c r="U17" s="26">
        <f>MATCH("BYE",C17:S17,0)</f>
        <v>9</v>
      </c>
      <c r="V17" s="26">
        <v>15</v>
      </c>
      <c r="W17" s="26">
        <v>20</v>
      </c>
    </row>
    <row r="18" spans="2:23" ht="15" x14ac:dyDescent="0.25">
      <c r="B18" s="27" t="s">
        <v>397</v>
      </c>
      <c r="C18" s="28" t="s">
        <v>45</v>
      </c>
      <c r="D18" s="29" t="s">
        <v>49</v>
      </c>
      <c r="E18" s="29" t="s">
        <v>14</v>
      </c>
      <c r="F18" s="29" t="s">
        <v>46</v>
      </c>
      <c r="G18" s="29" t="s">
        <v>42</v>
      </c>
      <c r="H18" s="29" t="s">
        <v>19</v>
      </c>
      <c r="I18" s="29" t="s">
        <v>17</v>
      </c>
      <c r="J18" s="29" t="s">
        <v>99</v>
      </c>
      <c r="K18" s="29" t="s">
        <v>123</v>
      </c>
      <c r="L18" s="29" t="s">
        <v>44</v>
      </c>
      <c r="M18" s="29" t="s">
        <v>27</v>
      </c>
      <c r="N18" s="29" t="s">
        <v>43</v>
      </c>
      <c r="O18" s="29" t="s">
        <v>47</v>
      </c>
      <c r="P18" s="44" t="s">
        <v>57</v>
      </c>
      <c r="Q18" s="44" t="s">
        <v>31</v>
      </c>
      <c r="R18" s="44" t="s">
        <v>39</v>
      </c>
      <c r="S18" s="30" t="s">
        <v>48</v>
      </c>
      <c r="T18" s="78" t="s">
        <v>41</v>
      </c>
      <c r="U18" s="31">
        <f t="shared" ref="U18:U48" si="0">MATCH("BYE",C18:S18,0)</f>
        <v>8</v>
      </c>
      <c r="V18" s="31">
        <v>5</v>
      </c>
      <c r="W18" s="31">
        <v>13</v>
      </c>
    </row>
    <row r="19" spans="2:23" ht="15" x14ac:dyDescent="0.25">
      <c r="B19" s="22" t="s">
        <v>398</v>
      </c>
      <c r="C19" s="23" t="s">
        <v>30</v>
      </c>
      <c r="D19" s="24" t="s">
        <v>51</v>
      </c>
      <c r="E19" s="82" t="s">
        <v>38</v>
      </c>
      <c r="F19" s="24" t="s">
        <v>42</v>
      </c>
      <c r="G19" s="24" t="s">
        <v>44</v>
      </c>
      <c r="H19" s="24" t="s">
        <v>71</v>
      </c>
      <c r="I19" s="24" t="s">
        <v>14</v>
      </c>
      <c r="J19" s="24" t="s">
        <v>39</v>
      </c>
      <c r="K19" s="24" t="s">
        <v>55</v>
      </c>
      <c r="L19" s="24" t="s">
        <v>99</v>
      </c>
      <c r="M19" s="24" t="s">
        <v>46</v>
      </c>
      <c r="N19" s="24" t="s">
        <v>33</v>
      </c>
      <c r="O19" s="24" t="s">
        <v>32</v>
      </c>
      <c r="P19" s="43" t="s">
        <v>37</v>
      </c>
      <c r="Q19" s="43" t="s">
        <v>19</v>
      </c>
      <c r="R19" s="43" t="s">
        <v>125</v>
      </c>
      <c r="S19" s="25" t="s">
        <v>52</v>
      </c>
      <c r="T19" s="79" t="s">
        <v>47</v>
      </c>
      <c r="U19" s="32">
        <f t="shared" si="0"/>
        <v>10</v>
      </c>
      <c r="V19" s="32">
        <v>9</v>
      </c>
      <c r="W19" s="32">
        <v>23</v>
      </c>
    </row>
    <row r="20" spans="2:23" ht="15" x14ac:dyDescent="0.25">
      <c r="B20" s="27" t="s">
        <v>399</v>
      </c>
      <c r="C20" s="28" t="s">
        <v>58</v>
      </c>
      <c r="D20" s="29" t="s">
        <v>126</v>
      </c>
      <c r="E20" s="29" t="s">
        <v>35</v>
      </c>
      <c r="F20" s="29" t="s">
        <v>57</v>
      </c>
      <c r="G20" s="29" t="s">
        <v>28</v>
      </c>
      <c r="H20" s="29" t="s">
        <v>56</v>
      </c>
      <c r="I20" s="29" t="s">
        <v>68</v>
      </c>
      <c r="J20" s="29" t="s">
        <v>13</v>
      </c>
      <c r="K20" s="29" t="s">
        <v>59</v>
      </c>
      <c r="L20" s="29" t="s">
        <v>50</v>
      </c>
      <c r="M20" s="29" t="s">
        <v>99</v>
      </c>
      <c r="N20" s="29" t="s">
        <v>120</v>
      </c>
      <c r="O20" s="29" t="s">
        <v>61</v>
      </c>
      <c r="P20" s="44" t="s">
        <v>12</v>
      </c>
      <c r="Q20" s="44" t="s">
        <v>60</v>
      </c>
      <c r="R20" s="44" t="s">
        <v>53</v>
      </c>
      <c r="S20" s="30" t="s">
        <v>54</v>
      </c>
      <c r="T20" s="78" t="s">
        <v>30</v>
      </c>
      <c r="U20" s="31">
        <f t="shared" si="0"/>
        <v>11</v>
      </c>
      <c r="V20" s="31">
        <v>26</v>
      </c>
      <c r="W20" s="31">
        <v>15</v>
      </c>
    </row>
    <row r="21" spans="2:23" ht="15" x14ac:dyDescent="0.25">
      <c r="B21" s="22" t="s">
        <v>400</v>
      </c>
      <c r="C21" s="23" t="s">
        <v>27</v>
      </c>
      <c r="D21" s="24" t="s">
        <v>32</v>
      </c>
      <c r="E21" s="24" t="s">
        <v>46</v>
      </c>
      <c r="F21" s="24" t="s">
        <v>99</v>
      </c>
      <c r="G21" s="24" t="s">
        <v>17</v>
      </c>
      <c r="H21" s="24" t="s">
        <v>123</v>
      </c>
      <c r="I21" s="24" t="s">
        <v>45</v>
      </c>
      <c r="J21" s="24" t="s">
        <v>47</v>
      </c>
      <c r="K21" s="24" t="s">
        <v>19</v>
      </c>
      <c r="L21" s="24" t="s">
        <v>42</v>
      </c>
      <c r="M21" s="24" t="s">
        <v>67</v>
      </c>
      <c r="N21" s="24" t="s">
        <v>36</v>
      </c>
      <c r="O21" s="24" t="s">
        <v>48</v>
      </c>
      <c r="P21" s="43" t="s">
        <v>44</v>
      </c>
      <c r="Q21" s="43" t="s">
        <v>14</v>
      </c>
      <c r="R21" s="43" t="s">
        <v>41</v>
      </c>
      <c r="S21" s="25" t="s">
        <v>43</v>
      </c>
      <c r="T21" s="79" t="s">
        <v>49</v>
      </c>
      <c r="U21" s="32">
        <f t="shared" si="0"/>
        <v>4</v>
      </c>
      <c r="V21" s="32">
        <v>1</v>
      </c>
      <c r="W21" s="32">
        <v>12</v>
      </c>
    </row>
    <row r="22" spans="2:23" ht="15" x14ac:dyDescent="0.25">
      <c r="B22" s="27" t="s">
        <v>401</v>
      </c>
      <c r="C22" s="28" t="s">
        <v>57</v>
      </c>
      <c r="D22" s="29" t="s">
        <v>36</v>
      </c>
      <c r="E22" s="29" t="s">
        <v>69</v>
      </c>
      <c r="F22" s="29" t="s">
        <v>19</v>
      </c>
      <c r="G22" s="81" t="s">
        <v>99</v>
      </c>
      <c r="H22" s="29" t="s">
        <v>61</v>
      </c>
      <c r="I22" s="29" t="s">
        <v>13</v>
      </c>
      <c r="J22" s="29" t="s">
        <v>12</v>
      </c>
      <c r="K22" s="29" t="s">
        <v>64</v>
      </c>
      <c r="L22" s="29" t="s">
        <v>60</v>
      </c>
      <c r="M22" s="29" t="s">
        <v>65</v>
      </c>
      <c r="N22" s="29" t="s">
        <v>67</v>
      </c>
      <c r="O22" s="29" t="s">
        <v>62</v>
      </c>
      <c r="P22" s="44" t="s">
        <v>122</v>
      </c>
      <c r="Q22" s="44" t="s">
        <v>15</v>
      </c>
      <c r="R22" s="44" t="s">
        <v>40</v>
      </c>
      <c r="S22" s="30" t="s">
        <v>35</v>
      </c>
      <c r="T22" s="78" t="s">
        <v>59</v>
      </c>
      <c r="U22" s="31">
        <f t="shared" si="0"/>
        <v>5</v>
      </c>
      <c r="V22" s="31">
        <v>18</v>
      </c>
      <c r="W22" s="31">
        <v>4</v>
      </c>
    </row>
    <row r="23" spans="2:23" ht="15" x14ac:dyDescent="0.25">
      <c r="B23" s="22" t="s">
        <v>402</v>
      </c>
      <c r="C23" s="23" t="s">
        <v>68</v>
      </c>
      <c r="D23" s="24" t="s">
        <v>47</v>
      </c>
      <c r="E23" s="24" t="s">
        <v>39</v>
      </c>
      <c r="F23" s="82" t="s">
        <v>32</v>
      </c>
      <c r="G23" s="24" t="s">
        <v>54</v>
      </c>
      <c r="H23" s="24" t="s">
        <v>55</v>
      </c>
      <c r="I23" s="24" t="s">
        <v>37</v>
      </c>
      <c r="J23" s="24" t="s">
        <v>19</v>
      </c>
      <c r="K23" s="24" t="s">
        <v>99</v>
      </c>
      <c r="L23" s="24" t="s">
        <v>14</v>
      </c>
      <c r="M23" s="24" t="s">
        <v>58</v>
      </c>
      <c r="N23" s="24" t="s">
        <v>52</v>
      </c>
      <c r="O23" s="24" t="s">
        <v>38</v>
      </c>
      <c r="P23" s="43" t="s">
        <v>125</v>
      </c>
      <c r="Q23" s="43" t="s">
        <v>33</v>
      </c>
      <c r="R23" s="43" t="s">
        <v>44</v>
      </c>
      <c r="S23" s="25" t="s">
        <v>42</v>
      </c>
      <c r="T23" s="79" t="s">
        <v>46</v>
      </c>
      <c r="U23" s="32">
        <f t="shared" si="0"/>
        <v>9</v>
      </c>
      <c r="V23" s="32">
        <v>14</v>
      </c>
      <c r="W23" s="32">
        <v>21</v>
      </c>
    </row>
    <row r="24" spans="2:23" ht="15" x14ac:dyDescent="0.25">
      <c r="B24" s="27" t="s">
        <v>403</v>
      </c>
      <c r="C24" s="28" t="s">
        <v>55</v>
      </c>
      <c r="D24" s="29" t="s">
        <v>43</v>
      </c>
      <c r="E24" s="29" t="s">
        <v>12</v>
      </c>
      <c r="F24" s="29" t="s">
        <v>72</v>
      </c>
      <c r="G24" s="29" t="s">
        <v>47</v>
      </c>
      <c r="H24" s="29" t="s">
        <v>126</v>
      </c>
      <c r="I24" s="29" t="s">
        <v>48</v>
      </c>
      <c r="J24" s="29" t="s">
        <v>42</v>
      </c>
      <c r="K24" s="29" t="s">
        <v>16</v>
      </c>
      <c r="L24" s="29" t="s">
        <v>41</v>
      </c>
      <c r="M24" s="29" t="s">
        <v>99</v>
      </c>
      <c r="N24" s="29" t="s">
        <v>51</v>
      </c>
      <c r="O24" s="29" t="s">
        <v>56</v>
      </c>
      <c r="P24" s="44" t="s">
        <v>49</v>
      </c>
      <c r="Q24" s="44" t="s">
        <v>74</v>
      </c>
      <c r="R24" s="44" t="s">
        <v>46</v>
      </c>
      <c r="S24" s="30" t="s">
        <v>58</v>
      </c>
      <c r="T24" s="78" t="s">
        <v>52</v>
      </c>
      <c r="U24" s="31">
        <f t="shared" si="0"/>
        <v>11</v>
      </c>
      <c r="V24" s="31">
        <v>13</v>
      </c>
      <c r="W24" s="31">
        <v>24</v>
      </c>
    </row>
    <row r="25" spans="2:23" ht="15" x14ac:dyDescent="0.25">
      <c r="B25" s="22" t="s">
        <v>404</v>
      </c>
      <c r="C25" s="23" t="s">
        <v>39</v>
      </c>
      <c r="D25" s="24" t="s">
        <v>17</v>
      </c>
      <c r="E25" s="24" t="s">
        <v>34</v>
      </c>
      <c r="F25" s="24" t="s">
        <v>60</v>
      </c>
      <c r="G25" s="24" t="s">
        <v>56</v>
      </c>
      <c r="H25" s="24" t="s">
        <v>120</v>
      </c>
      <c r="I25" s="24" t="s">
        <v>123</v>
      </c>
      <c r="J25" s="24" t="s">
        <v>99</v>
      </c>
      <c r="K25" s="24" t="s">
        <v>28</v>
      </c>
      <c r="L25" s="24" t="s">
        <v>45</v>
      </c>
      <c r="M25" s="24" t="s">
        <v>32</v>
      </c>
      <c r="N25" s="24" t="s">
        <v>127</v>
      </c>
      <c r="O25" s="24" t="s">
        <v>14</v>
      </c>
      <c r="P25" s="43" t="s">
        <v>66</v>
      </c>
      <c r="Q25" s="43" t="s">
        <v>68</v>
      </c>
      <c r="R25" s="43" t="s">
        <v>19</v>
      </c>
      <c r="S25" s="25" t="s">
        <v>62</v>
      </c>
      <c r="T25" s="79" t="s">
        <v>27</v>
      </c>
      <c r="U25" s="32">
        <f t="shared" si="0"/>
        <v>8</v>
      </c>
      <c r="V25" s="32">
        <v>17</v>
      </c>
      <c r="W25" s="32">
        <v>11</v>
      </c>
    </row>
    <row r="26" spans="2:23" ht="15" x14ac:dyDescent="0.25">
      <c r="B26" s="27" t="s">
        <v>405</v>
      </c>
      <c r="C26" s="28" t="s">
        <v>36</v>
      </c>
      <c r="D26" s="29" t="s">
        <v>33</v>
      </c>
      <c r="E26" s="29" t="s">
        <v>58</v>
      </c>
      <c r="F26" s="29" t="s">
        <v>16</v>
      </c>
      <c r="G26" s="29" t="s">
        <v>50</v>
      </c>
      <c r="H26" s="29" t="s">
        <v>122</v>
      </c>
      <c r="I26" s="29" t="s">
        <v>69</v>
      </c>
      <c r="J26" s="29" t="s">
        <v>37</v>
      </c>
      <c r="K26" s="29" t="s">
        <v>29</v>
      </c>
      <c r="L26" s="29" t="s">
        <v>99</v>
      </c>
      <c r="M26" s="29" t="s">
        <v>125</v>
      </c>
      <c r="N26" s="29" t="s">
        <v>55</v>
      </c>
      <c r="O26" s="81" t="s">
        <v>51</v>
      </c>
      <c r="P26" s="44" t="s">
        <v>40</v>
      </c>
      <c r="Q26" s="44" t="s">
        <v>52</v>
      </c>
      <c r="R26" s="44" t="s">
        <v>72</v>
      </c>
      <c r="S26" s="30" t="s">
        <v>126</v>
      </c>
      <c r="T26" s="78" t="s">
        <v>38</v>
      </c>
      <c r="U26" s="31">
        <f t="shared" si="0"/>
        <v>10</v>
      </c>
      <c r="V26" s="31">
        <v>20</v>
      </c>
      <c r="W26" s="31">
        <v>9</v>
      </c>
    </row>
    <row r="27" spans="2:23" ht="15" x14ac:dyDescent="0.25">
      <c r="B27" s="22" t="s">
        <v>406</v>
      </c>
      <c r="C27" s="23" t="s">
        <v>12</v>
      </c>
      <c r="D27" s="24" t="s">
        <v>40</v>
      </c>
      <c r="E27" s="24" t="s">
        <v>13</v>
      </c>
      <c r="F27" s="24" t="s">
        <v>63</v>
      </c>
      <c r="G27" s="24" t="s">
        <v>15</v>
      </c>
      <c r="H27" s="24" t="s">
        <v>99</v>
      </c>
      <c r="I27" s="24" t="s">
        <v>61</v>
      </c>
      <c r="J27" s="24" t="s">
        <v>36</v>
      </c>
      <c r="K27" s="82" t="s">
        <v>35</v>
      </c>
      <c r="L27" s="24" t="s">
        <v>73</v>
      </c>
      <c r="M27" s="24" t="s">
        <v>49</v>
      </c>
      <c r="N27" s="24" t="s">
        <v>59</v>
      </c>
      <c r="O27" s="24" t="s">
        <v>122</v>
      </c>
      <c r="P27" s="43" t="s">
        <v>69</v>
      </c>
      <c r="Q27" s="43" t="s">
        <v>64</v>
      </c>
      <c r="R27" s="43" t="s">
        <v>65</v>
      </c>
      <c r="S27" s="25" t="s">
        <v>57</v>
      </c>
      <c r="T27" s="79" t="s">
        <v>60</v>
      </c>
      <c r="U27" s="32">
        <f t="shared" si="0"/>
        <v>6</v>
      </c>
      <c r="V27" s="32">
        <v>6</v>
      </c>
      <c r="W27" s="32">
        <v>28</v>
      </c>
    </row>
    <row r="28" spans="2:23" ht="15" x14ac:dyDescent="0.25">
      <c r="B28" s="27" t="s">
        <v>407</v>
      </c>
      <c r="C28" s="148" t="s">
        <v>59</v>
      </c>
      <c r="D28" s="29" t="s">
        <v>65</v>
      </c>
      <c r="E28" s="29" t="s">
        <v>123</v>
      </c>
      <c r="F28" s="29" t="s">
        <v>30</v>
      </c>
      <c r="G28" s="29" t="s">
        <v>67</v>
      </c>
      <c r="H28" s="29" t="s">
        <v>11</v>
      </c>
      <c r="I28" s="29" t="s">
        <v>99</v>
      </c>
      <c r="J28" s="29" t="s">
        <v>121</v>
      </c>
      <c r="K28" s="29" t="s">
        <v>53</v>
      </c>
      <c r="L28" s="29" t="s">
        <v>54</v>
      </c>
      <c r="M28" s="29" t="s">
        <v>34</v>
      </c>
      <c r="N28" s="29" t="s">
        <v>35</v>
      </c>
      <c r="O28" s="29" t="s">
        <v>31</v>
      </c>
      <c r="P28" s="44" t="s">
        <v>41</v>
      </c>
      <c r="Q28" s="44" t="s">
        <v>73</v>
      </c>
      <c r="R28" s="44" t="s">
        <v>50</v>
      </c>
      <c r="S28" s="30" t="s">
        <v>60</v>
      </c>
      <c r="T28" s="78" t="s">
        <v>15</v>
      </c>
      <c r="U28" s="31">
        <f t="shared" si="0"/>
        <v>7</v>
      </c>
      <c r="V28" s="31">
        <v>30</v>
      </c>
      <c r="W28" s="31">
        <v>31</v>
      </c>
    </row>
    <row r="29" spans="2:23" ht="15" x14ac:dyDescent="0.25">
      <c r="B29" s="22" t="s">
        <v>408</v>
      </c>
      <c r="C29" s="23" t="s">
        <v>53</v>
      </c>
      <c r="D29" s="82" t="s">
        <v>71</v>
      </c>
      <c r="E29" s="24" t="s">
        <v>17</v>
      </c>
      <c r="F29" s="24" t="s">
        <v>68</v>
      </c>
      <c r="G29" s="24" t="s">
        <v>27</v>
      </c>
      <c r="H29" s="24" t="s">
        <v>30</v>
      </c>
      <c r="I29" s="24" t="s">
        <v>124</v>
      </c>
      <c r="J29" s="24" t="s">
        <v>54</v>
      </c>
      <c r="K29" s="24" t="s">
        <v>74</v>
      </c>
      <c r="L29" s="82" t="s">
        <v>99</v>
      </c>
      <c r="M29" s="24" t="s">
        <v>123</v>
      </c>
      <c r="N29" s="24" t="s">
        <v>28</v>
      </c>
      <c r="O29" s="24" t="s">
        <v>52</v>
      </c>
      <c r="P29" s="43" t="s">
        <v>70</v>
      </c>
      <c r="Q29" s="43" t="s">
        <v>50</v>
      </c>
      <c r="R29" s="43" t="s">
        <v>45</v>
      </c>
      <c r="S29" s="25" t="s">
        <v>120</v>
      </c>
      <c r="T29" s="79" t="s">
        <v>29</v>
      </c>
      <c r="U29" s="32">
        <f t="shared" si="0"/>
        <v>10</v>
      </c>
      <c r="V29" s="32">
        <v>27</v>
      </c>
      <c r="W29" s="32">
        <v>3</v>
      </c>
    </row>
    <row r="30" spans="2:23" ht="15" x14ac:dyDescent="0.25">
      <c r="B30" s="27" t="s">
        <v>409</v>
      </c>
      <c r="C30" s="28" t="s">
        <v>46</v>
      </c>
      <c r="D30" s="29" t="s">
        <v>123</v>
      </c>
      <c r="E30" s="29" t="s">
        <v>45</v>
      </c>
      <c r="F30" s="81" t="s">
        <v>29</v>
      </c>
      <c r="G30" s="29" t="s">
        <v>53</v>
      </c>
      <c r="H30" s="29" t="s">
        <v>50</v>
      </c>
      <c r="I30" s="29" t="s">
        <v>30</v>
      </c>
      <c r="J30" s="29" t="s">
        <v>72</v>
      </c>
      <c r="K30" s="29" t="s">
        <v>99</v>
      </c>
      <c r="L30" s="81" t="s">
        <v>120</v>
      </c>
      <c r="M30" s="29" t="s">
        <v>28</v>
      </c>
      <c r="N30" s="29" t="s">
        <v>54</v>
      </c>
      <c r="O30" s="29" t="s">
        <v>124</v>
      </c>
      <c r="P30" s="44" t="s">
        <v>56</v>
      </c>
      <c r="Q30" s="44" t="s">
        <v>27</v>
      </c>
      <c r="R30" s="44" t="s">
        <v>17</v>
      </c>
      <c r="S30" s="30" t="s">
        <v>71</v>
      </c>
      <c r="T30" s="78" t="s">
        <v>70</v>
      </c>
      <c r="U30" s="31">
        <f t="shared" si="0"/>
        <v>9</v>
      </c>
      <c r="V30" s="31">
        <v>25</v>
      </c>
      <c r="W30" s="31">
        <v>6</v>
      </c>
    </row>
    <row r="31" spans="2:23" ht="15" x14ac:dyDescent="0.25">
      <c r="B31" s="22" t="s">
        <v>410</v>
      </c>
      <c r="C31" s="23" t="s">
        <v>62</v>
      </c>
      <c r="D31" s="24" t="s">
        <v>13</v>
      </c>
      <c r="E31" s="24" t="s">
        <v>28</v>
      </c>
      <c r="F31" s="24" t="s">
        <v>12</v>
      </c>
      <c r="G31" s="24" t="s">
        <v>37</v>
      </c>
      <c r="H31" s="24" t="s">
        <v>63</v>
      </c>
      <c r="I31" s="24" t="s">
        <v>29</v>
      </c>
      <c r="J31" s="24" t="s">
        <v>66</v>
      </c>
      <c r="K31" s="24" t="s">
        <v>99</v>
      </c>
      <c r="L31" s="24" t="s">
        <v>68</v>
      </c>
      <c r="M31" s="24" t="s">
        <v>55</v>
      </c>
      <c r="N31" s="24" t="s">
        <v>64</v>
      </c>
      <c r="O31" s="24" t="s">
        <v>70</v>
      </c>
      <c r="P31" s="43" t="s">
        <v>71</v>
      </c>
      <c r="Q31" s="43" t="s">
        <v>127</v>
      </c>
      <c r="R31" s="43" t="s">
        <v>61</v>
      </c>
      <c r="S31" s="25" t="s">
        <v>56</v>
      </c>
      <c r="T31" s="79" t="s">
        <v>120</v>
      </c>
      <c r="U31" s="32">
        <f t="shared" si="0"/>
        <v>9</v>
      </c>
      <c r="V31" s="32">
        <v>29</v>
      </c>
      <c r="W31" s="32">
        <v>1</v>
      </c>
    </row>
    <row r="32" spans="2:23" ht="15" x14ac:dyDescent="0.25">
      <c r="B32" s="27" t="s">
        <v>411</v>
      </c>
      <c r="C32" s="28" t="s">
        <v>125</v>
      </c>
      <c r="D32" s="29" t="s">
        <v>42</v>
      </c>
      <c r="E32" s="29" t="s">
        <v>11</v>
      </c>
      <c r="F32" s="29" t="s">
        <v>74</v>
      </c>
      <c r="G32" s="29" t="s">
        <v>120</v>
      </c>
      <c r="H32" s="29" t="s">
        <v>53</v>
      </c>
      <c r="I32" s="29" t="s">
        <v>46</v>
      </c>
      <c r="J32" s="29" t="s">
        <v>38</v>
      </c>
      <c r="K32" s="29" t="s">
        <v>44</v>
      </c>
      <c r="L32" s="29" t="s">
        <v>31</v>
      </c>
      <c r="M32" s="29" t="s">
        <v>121</v>
      </c>
      <c r="N32" s="29" t="s">
        <v>99</v>
      </c>
      <c r="O32" s="29" t="s">
        <v>72</v>
      </c>
      <c r="P32" s="44" t="s">
        <v>47</v>
      </c>
      <c r="Q32" s="44" t="s">
        <v>126</v>
      </c>
      <c r="R32" s="44" t="s">
        <v>34</v>
      </c>
      <c r="S32" s="30" t="s">
        <v>33</v>
      </c>
      <c r="T32" s="78" t="s">
        <v>16</v>
      </c>
      <c r="U32" s="31">
        <f t="shared" si="0"/>
        <v>12</v>
      </c>
      <c r="V32" s="31">
        <v>3</v>
      </c>
      <c r="W32" s="31">
        <v>32</v>
      </c>
    </row>
    <row r="33" spans="2:23" ht="15" x14ac:dyDescent="0.25">
      <c r="B33" s="22" t="s">
        <v>412</v>
      </c>
      <c r="C33" s="28" t="s">
        <v>16</v>
      </c>
      <c r="D33" s="29" t="s">
        <v>64</v>
      </c>
      <c r="E33" s="29" t="s">
        <v>121</v>
      </c>
      <c r="F33" s="29" t="s">
        <v>11</v>
      </c>
      <c r="G33" s="29" t="s">
        <v>33</v>
      </c>
      <c r="H33" s="29" t="s">
        <v>44</v>
      </c>
      <c r="I33" s="29" t="s">
        <v>28</v>
      </c>
      <c r="J33" s="29" t="s">
        <v>99</v>
      </c>
      <c r="K33" s="29" t="s">
        <v>34</v>
      </c>
      <c r="L33" s="29" t="s">
        <v>72</v>
      </c>
      <c r="M33" s="29" t="s">
        <v>38</v>
      </c>
      <c r="N33" s="29" t="s">
        <v>31</v>
      </c>
      <c r="O33" s="29" t="s">
        <v>42</v>
      </c>
      <c r="P33" s="44" t="s">
        <v>46</v>
      </c>
      <c r="Q33" s="44" t="s">
        <v>37</v>
      </c>
      <c r="R33" s="44" t="s">
        <v>47</v>
      </c>
      <c r="S33" s="30" t="s">
        <v>74</v>
      </c>
      <c r="T33" s="78" t="s">
        <v>126</v>
      </c>
      <c r="U33" s="32">
        <f t="shared" si="0"/>
        <v>8</v>
      </c>
      <c r="V33" s="32">
        <v>16</v>
      </c>
      <c r="W33" s="32">
        <v>19</v>
      </c>
    </row>
    <row r="34" spans="2:23" ht="15" x14ac:dyDescent="0.25">
      <c r="B34" s="27" t="s">
        <v>413</v>
      </c>
      <c r="C34" s="23" t="s">
        <v>72</v>
      </c>
      <c r="D34" s="24" t="s">
        <v>31</v>
      </c>
      <c r="E34" s="24" t="s">
        <v>126</v>
      </c>
      <c r="F34" s="24" t="s">
        <v>65</v>
      </c>
      <c r="G34" s="24" t="s">
        <v>34</v>
      </c>
      <c r="H34" s="24" t="s">
        <v>74</v>
      </c>
      <c r="I34" s="24" t="s">
        <v>40</v>
      </c>
      <c r="J34" s="24" t="s">
        <v>15</v>
      </c>
      <c r="K34" s="24" t="s">
        <v>43</v>
      </c>
      <c r="L34" s="24" t="s">
        <v>36</v>
      </c>
      <c r="M34" s="24" t="s">
        <v>16</v>
      </c>
      <c r="N34" s="24" t="s">
        <v>99</v>
      </c>
      <c r="O34" s="24" t="s">
        <v>67</v>
      </c>
      <c r="P34" s="43" t="s">
        <v>73</v>
      </c>
      <c r="Q34" s="43" t="s">
        <v>66</v>
      </c>
      <c r="R34" s="43" t="s">
        <v>69</v>
      </c>
      <c r="S34" s="25" t="s">
        <v>11</v>
      </c>
      <c r="T34" s="79" t="s">
        <v>122</v>
      </c>
      <c r="U34" s="31">
        <f t="shared" si="0"/>
        <v>12</v>
      </c>
      <c r="V34" s="31">
        <v>12</v>
      </c>
      <c r="W34" s="31">
        <v>27</v>
      </c>
    </row>
    <row r="35" spans="2:23" ht="15" x14ac:dyDescent="0.25">
      <c r="B35" s="22" t="s">
        <v>414</v>
      </c>
      <c r="C35" s="23" t="s">
        <v>28</v>
      </c>
      <c r="D35" s="24" t="s">
        <v>50</v>
      </c>
      <c r="E35" s="24" t="s">
        <v>33</v>
      </c>
      <c r="F35" s="24" t="s">
        <v>53</v>
      </c>
      <c r="G35" s="24" t="s">
        <v>51</v>
      </c>
      <c r="H35" s="24" t="s">
        <v>59</v>
      </c>
      <c r="I35" s="24" t="s">
        <v>60</v>
      </c>
      <c r="J35" s="24" t="s">
        <v>56</v>
      </c>
      <c r="K35" s="24" t="s">
        <v>12</v>
      </c>
      <c r="L35" s="24" t="s">
        <v>57</v>
      </c>
      <c r="M35" s="24" t="s">
        <v>99</v>
      </c>
      <c r="N35" s="24" t="s">
        <v>68</v>
      </c>
      <c r="O35" s="24" t="s">
        <v>30</v>
      </c>
      <c r="P35" s="83" t="s">
        <v>13</v>
      </c>
      <c r="Q35" s="43" t="s">
        <v>35</v>
      </c>
      <c r="R35" s="83" t="s">
        <v>120</v>
      </c>
      <c r="S35" s="25" t="s">
        <v>64</v>
      </c>
      <c r="T35" s="79" t="s">
        <v>54</v>
      </c>
      <c r="U35" s="32">
        <f t="shared" si="0"/>
        <v>11</v>
      </c>
      <c r="V35" s="32">
        <v>28</v>
      </c>
      <c r="W35" s="32">
        <v>7</v>
      </c>
    </row>
    <row r="36" spans="2:23" ht="15" x14ac:dyDescent="0.25">
      <c r="B36" s="27" t="s">
        <v>415</v>
      </c>
      <c r="C36" s="28" t="s">
        <v>11</v>
      </c>
      <c r="D36" s="29" t="s">
        <v>57</v>
      </c>
      <c r="E36" s="29" t="s">
        <v>30</v>
      </c>
      <c r="F36" s="29" t="s">
        <v>121</v>
      </c>
      <c r="G36" s="29" t="s">
        <v>45</v>
      </c>
      <c r="H36" s="29" t="s">
        <v>31</v>
      </c>
      <c r="I36" s="29" t="s">
        <v>50</v>
      </c>
      <c r="J36" s="29" t="s">
        <v>14</v>
      </c>
      <c r="K36" s="29" t="s">
        <v>60</v>
      </c>
      <c r="L36" s="29" t="s">
        <v>99</v>
      </c>
      <c r="M36" s="29" t="s">
        <v>73</v>
      </c>
      <c r="N36" s="29" t="s">
        <v>15</v>
      </c>
      <c r="O36" s="29" t="s">
        <v>53</v>
      </c>
      <c r="P36" s="44" t="s">
        <v>34</v>
      </c>
      <c r="Q36" s="44" t="s">
        <v>54</v>
      </c>
      <c r="R36" s="44" t="s">
        <v>67</v>
      </c>
      <c r="S36" s="30" t="s">
        <v>59</v>
      </c>
      <c r="T36" s="78" t="s">
        <v>65</v>
      </c>
      <c r="U36" s="31">
        <f t="shared" si="0"/>
        <v>10</v>
      </c>
      <c r="V36" s="31">
        <v>11</v>
      </c>
      <c r="W36" s="31">
        <v>10</v>
      </c>
    </row>
    <row r="37" spans="2:23" ht="15" x14ac:dyDescent="0.25">
      <c r="B37" s="22" t="s">
        <v>416</v>
      </c>
      <c r="C37" s="23" t="s">
        <v>29</v>
      </c>
      <c r="D37" s="24" t="s">
        <v>124</v>
      </c>
      <c r="E37" s="24" t="s">
        <v>67</v>
      </c>
      <c r="F37" s="24" t="s">
        <v>54</v>
      </c>
      <c r="G37" s="24" t="s">
        <v>70</v>
      </c>
      <c r="H37" s="24" t="s">
        <v>16</v>
      </c>
      <c r="I37" s="24" t="s">
        <v>73</v>
      </c>
      <c r="J37" s="24" t="s">
        <v>64</v>
      </c>
      <c r="K37" s="24" t="s">
        <v>15</v>
      </c>
      <c r="L37" s="24" t="s">
        <v>71</v>
      </c>
      <c r="M37" s="24" t="s">
        <v>99</v>
      </c>
      <c r="N37" s="24" t="s">
        <v>50</v>
      </c>
      <c r="O37" s="24" t="s">
        <v>65</v>
      </c>
      <c r="P37" s="43" t="s">
        <v>61</v>
      </c>
      <c r="Q37" s="43" t="s">
        <v>42</v>
      </c>
      <c r="R37" s="43" t="s">
        <v>30</v>
      </c>
      <c r="S37" s="25" t="s">
        <v>12</v>
      </c>
      <c r="T37" s="79" t="s">
        <v>13</v>
      </c>
      <c r="U37" s="32">
        <f t="shared" si="0"/>
        <v>11</v>
      </c>
      <c r="V37" s="32">
        <v>8</v>
      </c>
      <c r="W37" s="32">
        <v>26</v>
      </c>
    </row>
    <row r="38" spans="2:23" ht="15" x14ac:dyDescent="0.25">
      <c r="B38" s="27" t="s">
        <v>417</v>
      </c>
      <c r="C38" s="28" t="s">
        <v>19</v>
      </c>
      <c r="D38" s="29" t="s">
        <v>52</v>
      </c>
      <c r="E38" s="29" t="s">
        <v>32</v>
      </c>
      <c r="F38" s="29" t="s">
        <v>62</v>
      </c>
      <c r="G38" s="29" t="s">
        <v>127</v>
      </c>
      <c r="H38" s="29" t="s">
        <v>99</v>
      </c>
      <c r="I38" s="29" t="s">
        <v>58</v>
      </c>
      <c r="J38" s="29" t="s">
        <v>35</v>
      </c>
      <c r="K38" s="29" t="s">
        <v>122</v>
      </c>
      <c r="L38" s="29" t="s">
        <v>51</v>
      </c>
      <c r="M38" s="29" t="s">
        <v>66</v>
      </c>
      <c r="N38" s="29" t="s">
        <v>41</v>
      </c>
      <c r="O38" s="29" t="s">
        <v>63</v>
      </c>
      <c r="P38" s="84" t="s">
        <v>48</v>
      </c>
      <c r="Q38" s="44" t="s">
        <v>39</v>
      </c>
      <c r="R38" s="44" t="s">
        <v>55</v>
      </c>
      <c r="S38" s="30" t="s">
        <v>49</v>
      </c>
      <c r="T38" s="78" t="s">
        <v>14</v>
      </c>
      <c r="U38" s="31">
        <f t="shared" si="0"/>
        <v>6</v>
      </c>
      <c r="V38" s="31">
        <v>2</v>
      </c>
      <c r="W38" s="31">
        <v>17</v>
      </c>
    </row>
    <row r="39" spans="2:23" ht="15" x14ac:dyDescent="0.25">
      <c r="B39" s="22" t="s">
        <v>418</v>
      </c>
      <c r="C39" s="23" t="s">
        <v>120</v>
      </c>
      <c r="D39" s="24" t="s">
        <v>63</v>
      </c>
      <c r="E39" s="24" t="s">
        <v>56</v>
      </c>
      <c r="F39" s="24" t="s">
        <v>14</v>
      </c>
      <c r="G39" s="24" t="s">
        <v>39</v>
      </c>
      <c r="H39" s="24" t="s">
        <v>66</v>
      </c>
      <c r="I39" s="24" t="s">
        <v>32</v>
      </c>
      <c r="J39" s="24" t="s">
        <v>127</v>
      </c>
      <c r="K39" s="24" t="s">
        <v>99</v>
      </c>
      <c r="L39" s="24" t="s">
        <v>40</v>
      </c>
      <c r="M39" s="24" t="s">
        <v>19</v>
      </c>
      <c r="N39" s="24" t="s">
        <v>45</v>
      </c>
      <c r="O39" s="24" t="s">
        <v>59</v>
      </c>
      <c r="P39" s="43" t="s">
        <v>123</v>
      </c>
      <c r="Q39" s="43" t="s">
        <v>28</v>
      </c>
      <c r="R39" s="43" t="s">
        <v>68</v>
      </c>
      <c r="S39" s="25" t="s">
        <v>27</v>
      </c>
      <c r="T39" s="79" t="s">
        <v>17</v>
      </c>
      <c r="U39" s="32">
        <f t="shared" si="0"/>
        <v>9</v>
      </c>
      <c r="V39" s="32">
        <v>32</v>
      </c>
      <c r="W39" s="32">
        <v>8</v>
      </c>
    </row>
    <row r="40" spans="2:23" ht="15" x14ac:dyDescent="0.25">
      <c r="B40" s="27" t="s">
        <v>419</v>
      </c>
      <c r="C40" s="28" t="s">
        <v>67</v>
      </c>
      <c r="D40" s="29" t="s">
        <v>54</v>
      </c>
      <c r="E40" s="29" t="s">
        <v>44</v>
      </c>
      <c r="F40" s="29" t="s">
        <v>124</v>
      </c>
      <c r="G40" s="29" t="s">
        <v>38</v>
      </c>
      <c r="H40" s="29" t="s">
        <v>70</v>
      </c>
      <c r="I40" s="81" t="s">
        <v>65</v>
      </c>
      <c r="J40" s="29" t="s">
        <v>73</v>
      </c>
      <c r="K40" s="29" t="s">
        <v>61</v>
      </c>
      <c r="L40" s="29" t="s">
        <v>30</v>
      </c>
      <c r="M40" s="29" t="s">
        <v>99</v>
      </c>
      <c r="N40" s="29" t="s">
        <v>13</v>
      </c>
      <c r="O40" s="29" t="s">
        <v>71</v>
      </c>
      <c r="P40" s="44" t="s">
        <v>64</v>
      </c>
      <c r="Q40" s="44" t="s">
        <v>29</v>
      </c>
      <c r="R40" s="44" t="s">
        <v>15</v>
      </c>
      <c r="S40" s="30" t="s">
        <v>53</v>
      </c>
      <c r="T40" s="78" t="s">
        <v>12</v>
      </c>
      <c r="U40" s="31">
        <f t="shared" si="0"/>
        <v>11</v>
      </c>
      <c r="V40" s="31">
        <v>19</v>
      </c>
      <c r="W40" s="31">
        <v>18</v>
      </c>
    </row>
    <row r="41" spans="2:23" ht="15" x14ac:dyDescent="0.25">
      <c r="B41" s="22" t="s">
        <v>420</v>
      </c>
      <c r="C41" s="23" t="s">
        <v>122</v>
      </c>
      <c r="D41" s="24" t="s">
        <v>74</v>
      </c>
      <c r="E41" s="24" t="s">
        <v>61</v>
      </c>
      <c r="F41" s="24" t="s">
        <v>52</v>
      </c>
      <c r="G41" s="24" t="s">
        <v>125</v>
      </c>
      <c r="H41" s="24" t="s">
        <v>36</v>
      </c>
      <c r="I41" s="24" t="s">
        <v>99</v>
      </c>
      <c r="J41" s="24" t="s">
        <v>70</v>
      </c>
      <c r="K41" s="24" t="s">
        <v>40</v>
      </c>
      <c r="L41" s="24" t="s">
        <v>126</v>
      </c>
      <c r="M41" s="24" t="s">
        <v>69</v>
      </c>
      <c r="N41" s="24" t="s">
        <v>58</v>
      </c>
      <c r="O41" s="24" t="s">
        <v>16</v>
      </c>
      <c r="P41" s="43" t="s">
        <v>55</v>
      </c>
      <c r="Q41" s="43" t="s">
        <v>51</v>
      </c>
      <c r="R41" s="43" t="s">
        <v>38</v>
      </c>
      <c r="S41" s="25" t="s">
        <v>37</v>
      </c>
      <c r="T41" s="79" t="s">
        <v>33</v>
      </c>
      <c r="U41" s="32">
        <f t="shared" si="0"/>
        <v>7</v>
      </c>
      <c r="V41" s="32">
        <v>7</v>
      </c>
      <c r="W41" s="32">
        <v>29</v>
      </c>
    </row>
    <row r="42" spans="2:23" ht="15" x14ac:dyDescent="0.25">
      <c r="B42" s="27" t="s">
        <v>421</v>
      </c>
      <c r="C42" s="28" t="s">
        <v>41</v>
      </c>
      <c r="D42" s="29" t="s">
        <v>48</v>
      </c>
      <c r="E42" s="29" t="s">
        <v>70</v>
      </c>
      <c r="F42" s="29" t="s">
        <v>71</v>
      </c>
      <c r="G42" s="29" t="s">
        <v>65</v>
      </c>
      <c r="H42" s="29" t="s">
        <v>62</v>
      </c>
      <c r="I42" s="29" t="s">
        <v>49</v>
      </c>
      <c r="J42" s="29" t="s">
        <v>124</v>
      </c>
      <c r="K42" s="29" t="s">
        <v>99</v>
      </c>
      <c r="L42" s="29" t="s">
        <v>27</v>
      </c>
      <c r="M42" s="29" t="s">
        <v>43</v>
      </c>
      <c r="N42" s="29" t="s">
        <v>17</v>
      </c>
      <c r="O42" s="29" t="s">
        <v>127</v>
      </c>
      <c r="P42" s="44" t="s">
        <v>63</v>
      </c>
      <c r="Q42" s="44" t="s">
        <v>121</v>
      </c>
      <c r="R42" s="44" t="s">
        <v>29</v>
      </c>
      <c r="S42" s="30" t="s">
        <v>123</v>
      </c>
      <c r="T42" s="78" t="s">
        <v>66</v>
      </c>
      <c r="U42" s="31">
        <f t="shared" si="0"/>
        <v>9</v>
      </c>
      <c r="V42" s="31">
        <v>23</v>
      </c>
      <c r="W42" s="31">
        <v>5</v>
      </c>
    </row>
    <row r="43" spans="2:23" ht="15" x14ac:dyDescent="0.25">
      <c r="B43" s="22" t="s">
        <v>422</v>
      </c>
      <c r="C43" s="23" t="s">
        <v>44</v>
      </c>
      <c r="D43" s="24" t="s">
        <v>16</v>
      </c>
      <c r="E43" s="24" t="s">
        <v>48</v>
      </c>
      <c r="F43" s="24" t="s">
        <v>47</v>
      </c>
      <c r="G43" s="24" t="s">
        <v>41</v>
      </c>
      <c r="H43" s="24" t="s">
        <v>51</v>
      </c>
      <c r="I43" s="24" t="s">
        <v>99</v>
      </c>
      <c r="J43" s="24" t="s">
        <v>52</v>
      </c>
      <c r="K43" s="24" t="s">
        <v>58</v>
      </c>
      <c r="L43" s="24" t="s">
        <v>49</v>
      </c>
      <c r="M43" s="24" t="s">
        <v>124</v>
      </c>
      <c r="N43" s="24" t="s">
        <v>74</v>
      </c>
      <c r="O43" s="24" t="s">
        <v>126</v>
      </c>
      <c r="P43" s="43" t="s">
        <v>72</v>
      </c>
      <c r="Q43" s="43" t="s">
        <v>13</v>
      </c>
      <c r="R43" s="43" t="s">
        <v>43</v>
      </c>
      <c r="S43" s="25" t="s">
        <v>46</v>
      </c>
      <c r="T43" s="79" t="s">
        <v>55</v>
      </c>
      <c r="U43" s="32">
        <f t="shared" si="0"/>
        <v>7</v>
      </c>
      <c r="V43" s="32">
        <v>22</v>
      </c>
      <c r="W43" s="32">
        <v>30</v>
      </c>
    </row>
    <row r="44" spans="2:23" ht="15" x14ac:dyDescent="0.25">
      <c r="B44" s="27" t="s">
        <v>424</v>
      </c>
      <c r="C44" s="23" t="s">
        <v>35</v>
      </c>
      <c r="D44" s="24" t="s">
        <v>60</v>
      </c>
      <c r="E44" s="24" t="s">
        <v>37</v>
      </c>
      <c r="F44" s="24" t="s">
        <v>125</v>
      </c>
      <c r="G44" s="24" t="s">
        <v>31</v>
      </c>
      <c r="H44" s="24" t="s">
        <v>57</v>
      </c>
      <c r="I44" s="24" t="s">
        <v>122</v>
      </c>
      <c r="J44" s="24" t="s">
        <v>69</v>
      </c>
      <c r="K44" s="24" t="s">
        <v>33</v>
      </c>
      <c r="L44" s="24" t="s">
        <v>17</v>
      </c>
      <c r="M44" s="24" t="s">
        <v>99</v>
      </c>
      <c r="N44" s="24" t="s">
        <v>48</v>
      </c>
      <c r="O44" s="24" t="s">
        <v>34</v>
      </c>
      <c r="P44" s="43" t="s">
        <v>38</v>
      </c>
      <c r="Q44" s="43" t="s">
        <v>36</v>
      </c>
      <c r="R44" s="43" t="s">
        <v>59</v>
      </c>
      <c r="S44" s="25" t="s">
        <v>121</v>
      </c>
      <c r="T44" s="79" t="s">
        <v>11</v>
      </c>
      <c r="U44" s="31">
        <f t="shared" si="0"/>
        <v>11</v>
      </c>
      <c r="V44" s="31">
        <v>10</v>
      </c>
      <c r="W44" s="31">
        <v>25</v>
      </c>
    </row>
    <row r="45" spans="2:23" ht="15" x14ac:dyDescent="0.25">
      <c r="B45" s="22" t="s">
        <v>423</v>
      </c>
      <c r="C45" s="28" t="s">
        <v>74</v>
      </c>
      <c r="D45" s="29" t="s">
        <v>73</v>
      </c>
      <c r="E45" s="29" t="s">
        <v>27</v>
      </c>
      <c r="F45" s="29" t="s">
        <v>69</v>
      </c>
      <c r="G45" s="29" t="s">
        <v>122</v>
      </c>
      <c r="H45" s="29" t="s">
        <v>72</v>
      </c>
      <c r="I45" s="29" t="s">
        <v>99</v>
      </c>
      <c r="J45" s="29" t="s">
        <v>67</v>
      </c>
      <c r="K45" s="29" t="s">
        <v>126</v>
      </c>
      <c r="L45" s="29" t="s">
        <v>121</v>
      </c>
      <c r="M45" s="29" t="s">
        <v>15</v>
      </c>
      <c r="N45" s="29" t="s">
        <v>39</v>
      </c>
      <c r="O45" s="29" t="s">
        <v>11</v>
      </c>
      <c r="P45" s="44" t="s">
        <v>65</v>
      </c>
      <c r="Q45" s="44" t="s">
        <v>40</v>
      </c>
      <c r="R45" s="44" t="s">
        <v>16</v>
      </c>
      <c r="S45" s="30" t="s">
        <v>31</v>
      </c>
      <c r="T45" s="78" t="s">
        <v>36</v>
      </c>
      <c r="U45" s="32">
        <f t="shared" si="0"/>
        <v>7</v>
      </c>
      <c r="V45" s="32">
        <v>21</v>
      </c>
      <c r="W45" s="32">
        <v>16</v>
      </c>
    </row>
    <row r="46" spans="2:23" ht="15" x14ac:dyDescent="0.25">
      <c r="B46" s="27" t="s">
        <v>425</v>
      </c>
      <c r="C46" s="28" t="s">
        <v>43</v>
      </c>
      <c r="D46" s="29" t="s">
        <v>66</v>
      </c>
      <c r="E46" s="29" t="s">
        <v>55</v>
      </c>
      <c r="F46" s="29" t="s">
        <v>73</v>
      </c>
      <c r="G46" s="29" t="s">
        <v>99</v>
      </c>
      <c r="H46" s="29" t="s">
        <v>32</v>
      </c>
      <c r="I46" s="29" t="s">
        <v>52</v>
      </c>
      <c r="J46" s="29" t="s">
        <v>51</v>
      </c>
      <c r="K46" s="29" t="s">
        <v>39</v>
      </c>
      <c r="L46" s="29" t="s">
        <v>127</v>
      </c>
      <c r="M46" s="29" t="s">
        <v>62</v>
      </c>
      <c r="N46" s="29" t="s">
        <v>11</v>
      </c>
      <c r="O46" s="29" t="s">
        <v>49</v>
      </c>
      <c r="P46" s="44" t="s">
        <v>14</v>
      </c>
      <c r="Q46" s="44" t="s">
        <v>58</v>
      </c>
      <c r="R46" s="44" t="s">
        <v>63</v>
      </c>
      <c r="S46" s="30" t="s">
        <v>41</v>
      </c>
      <c r="T46" s="78" t="s">
        <v>19</v>
      </c>
      <c r="U46" s="31">
        <f t="shared" si="0"/>
        <v>5</v>
      </c>
      <c r="V46" s="31">
        <v>4</v>
      </c>
      <c r="W46" s="31">
        <v>14</v>
      </c>
    </row>
    <row r="47" spans="2:23" ht="15" x14ac:dyDescent="0.25">
      <c r="B47" s="22" t="s">
        <v>426</v>
      </c>
      <c r="C47" s="23" t="s">
        <v>61</v>
      </c>
      <c r="D47" s="24" t="s">
        <v>29</v>
      </c>
      <c r="E47" s="24" t="s">
        <v>124</v>
      </c>
      <c r="F47" s="24" t="s">
        <v>66</v>
      </c>
      <c r="G47" s="24" t="s">
        <v>64</v>
      </c>
      <c r="H47" s="24" t="s">
        <v>47</v>
      </c>
      <c r="I47" s="24" t="s">
        <v>125</v>
      </c>
      <c r="J47" s="24" t="s">
        <v>99</v>
      </c>
      <c r="K47" s="24" t="s">
        <v>63</v>
      </c>
      <c r="L47" s="24" t="s">
        <v>13</v>
      </c>
      <c r="M47" s="24" t="s">
        <v>68</v>
      </c>
      <c r="N47" s="82" t="s">
        <v>56</v>
      </c>
      <c r="O47" s="24" t="s">
        <v>12</v>
      </c>
      <c r="P47" s="43" t="s">
        <v>120</v>
      </c>
      <c r="Q47" s="43" t="s">
        <v>62</v>
      </c>
      <c r="R47" s="83" t="s">
        <v>127</v>
      </c>
      <c r="S47" s="25" t="s">
        <v>70</v>
      </c>
      <c r="T47" s="79" t="s">
        <v>28</v>
      </c>
      <c r="U47" s="32">
        <f t="shared" si="0"/>
        <v>8</v>
      </c>
      <c r="V47" s="32">
        <v>31</v>
      </c>
      <c r="W47" s="32">
        <v>22</v>
      </c>
    </row>
    <row r="48" spans="2:23" ht="15.75" thickBot="1" x14ac:dyDescent="0.3">
      <c r="B48" s="47" t="s">
        <v>427</v>
      </c>
      <c r="C48" s="33" t="s">
        <v>69</v>
      </c>
      <c r="D48" s="34" t="s">
        <v>70</v>
      </c>
      <c r="E48" s="34" t="s">
        <v>15</v>
      </c>
      <c r="F48" s="34" t="s">
        <v>99</v>
      </c>
      <c r="G48" s="34" t="s">
        <v>43</v>
      </c>
      <c r="H48" s="34" t="s">
        <v>49</v>
      </c>
      <c r="I48" s="34" t="s">
        <v>27</v>
      </c>
      <c r="J48" s="34" t="s">
        <v>62</v>
      </c>
      <c r="K48" s="34" t="s">
        <v>41</v>
      </c>
      <c r="L48" s="34" t="s">
        <v>48</v>
      </c>
      <c r="M48" s="34" t="s">
        <v>29</v>
      </c>
      <c r="N48" s="34" t="s">
        <v>63</v>
      </c>
      <c r="O48" s="34" t="s">
        <v>45</v>
      </c>
      <c r="P48" s="45" t="s">
        <v>17</v>
      </c>
      <c r="Q48" s="45" t="s">
        <v>124</v>
      </c>
      <c r="R48" s="45" t="s">
        <v>71</v>
      </c>
      <c r="S48" s="35" t="s">
        <v>66</v>
      </c>
      <c r="T48" s="80" t="s">
        <v>127</v>
      </c>
      <c r="U48" s="36">
        <f t="shared" si="0"/>
        <v>4</v>
      </c>
      <c r="V48" s="36">
        <v>24</v>
      </c>
      <c r="W48" s="36">
        <v>2</v>
      </c>
    </row>
    <row r="49" spans="2:3" ht="4.5" customHeight="1" thickTop="1" x14ac:dyDescent="0.2"/>
    <row r="50" spans="2:3" x14ac:dyDescent="0.2">
      <c r="B50" s="147" t="s">
        <v>108</v>
      </c>
      <c r="C50" s="46"/>
    </row>
    <row r="51" spans="2:3" x14ac:dyDescent="0.2">
      <c r="B51" s="147" t="s">
        <v>119</v>
      </c>
      <c r="C51" s="46"/>
    </row>
  </sheetData>
  <phoneticPr fontId="2" type="noConversion"/>
  <conditionalFormatting sqref="C17:R48">
    <cfRule type="cellIs" dxfId="0" priority="3" stopIfTrue="1" operator="equal">
      <formula>"BYE"</formula>
    </cfRule>
  </conditionalFormatting>
  <conditionalFormatting sqref="V17:V48">
    <cfRule type="colorScale" priority="2">
      <colorScale>
        <cfvo type="min"/>
        <cfvo type="percentile" val="50"/>
        <cfvo type="max"/>
        <color rgb="FF63BE7B"/>
        <color rgb="FFFFEB84"/>
        <color rgb="FFF8696B"/>
      </colorScale>
    </cfRule>
  </conditionalFormatting>
  <conditionalFormatting sqref="W17:W48">
    <cfRule type="colorScale" priority="1">
      <colorScale>
        <cfvo type="min"/>
        <cfvo type="percentile" val="50"/>
        <cfvo type="max"/>
        <color rgb="FF63BE7B"/>
        <color rgb="FFFFEB84"/>
        <color rgb="FFF8696B"/>
      </colorScale>
    </cfRule>
  </conditionalFormatting>
  <hyperlinks>
    <hyperlink ref="W1" r:id="rId1" display="http://www.fantasycube.com/" xr:uid="{00000000-0004-0000-0200-000000000000}"/>
  </hyperlinks>
  <pageMargins left="0.75" right="0.75" top="1" bottom="1" header="0.5" footer="0.5"/>
  <pageSetup scale="65" orientation="landscape" r:id="rId2"/>
  <headerFooter alignWithMargins="0">
    <oddFooter>&amp;L&amp;"Verdana,Regular"&amp;8(c) theExcelNinja.com. Free for personal use.&amp;R&amp;"Verdana,Regular"&amp;8[&amp;A]  Page &amp;P of &amp;N</oddFooter>
  </headerFooter>
  <drawing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indexed="23"/>
  </sheetPr>
  <dimension ref="A1:J38"/>
  <sheetViews>
    <sheetView showGridLines="0" workbookViewId="0">
      <selection activeCell="G5" sqref="G5"/>
    </sheetView>
  </sheetViews>
  <sheetFormatPr defaultColWidth="9.140625" defaultRowHeight="12.75" x14ac:dyDescent="0.2"/>
  <cols>
    <col min="1" max="1" width="3" style="8" customWidth="1"/>
    <col min="2" max="2" width="9.5703125" style="8" customWidth="1"/>
    <col min="3" max="3" width="21.85546875" style="8" bestFit="1" customWidth="1"/>
    <col min="4" max="8" width="9.140625" style="8"/>
    <col min="9" max="9" width="17.28515625" style="8" customWidth="1"/>
    <col min="10" max="10" width="49" style="8" customWidth="1"/>
    <col min="11" max="16384" width="9.140625" style="8"/>
  </cols>
  <sheetData>
    <row r="1" spans="1:10" ht="21" x14ac:dyDescent="0.2">
      <c r="A1" s="1" t="s">
        <v>81</v>
      </c>
      <c r="B1" s="19"/>
      <c r="C1" s="19"/>
      <c r="D1" s="19"/>
      <c r="E1" s="19"/>
      <c r="F1" s="19"/>
      <c r="G1" s="19"/>
      <c r="H1" s="19"/>
      <c r="I1" s="19"/>
      <c r="J1" s="2" t="str">
        <f>lkpCopyright</f>
        <v>© FantasyCube.com</v>
      </c>
    </row>
    <row r="2" spans="1:10" s="20" customFormat="1" ht="18" x14ac:dyDescent="0.2">
      <c r="J2" s="21"/>
    </row>
    <row r="3" spans="1:10" ht="19.5" thickBot="1" x14ac:dyDescent="0.35">
      <c r="B3" s="9" t="s">
        <v>78</v>
      </c>
    </row>
    <row r="4" spans="1:10" ht="13.5" thickBot="1" x14ac:dyDescent="0.25">
      <c r="B4" s="10" t="s">
        <v>77</v>
      </c>
      <c r="C4" s="11" t="s">
        <v>75</v>
      </c>
      <c r="F4" s="16" t="s">
        <v>79</v>
      </c>
      <c r="G4" s="17">
        <v>2018</v>
      </c>
      <c r="I4" s="16" t="s">
        <v>80</v>
      </c>
      <c r="J4" s="18" t="s">
        <v>83</v>
      </c>
    </row>
    <row r="5" spans="1:10" x14ac:dyDescent="0.2">
      <c r="B5" s="12" t="s">
        <v>31</v>
      </c>
      <c r="C5" s="13" t="s">
        <v>396</v>
      </c>
    </row>
    <row r="6" spans="1:10" x14ac:dyDescent="0.2">
      <c r="B6" s="12" t="s">
        <v>41</v>
      </c>
      <c r="C6" s="13" t="s">
        <v>397</v>
      </c>
    </row>
    <row r="7" spans="1:10" x14ac:dyDescent="0.2">
      <c r="B7" s="12" t="s">
        <v>47</v>
      </c>
      <c r="C7" s="13" t="s">
        <v>398</v>
      </c>
    </row>
    <row r="8" spans="1:10" x14ac:dyDescent="0.2">
      <c r="B8" s="12" t="s">
        <v>30</v>
      </c>
      <c r="C8" s="13" t="s">
        <v>399</v>
      </c>
    </row>
    <row r="9" spans="1:10" x14ac:dyDescent="0.2">
      <c r="B9" s="12" t="s">
        <v>49</v>
      </c>
      <c r="C9" s="13" t="s">
        <v>400</v>
      </c>
    </row>
    <row r="10" spans="1:10" x14ac:dyDescent="0.2">
      <c r="B10" s="12" t="s">
        <v>59</v>
      </c>
      <c r="C10" s="13" t="s">
        <v>401</v>
      </c>
    </row>
    <row r="11" spans="1:10" x14ac:dyDescent="0.2">
      <c r="B11" s="12" t="s">
        <v>46</v>
      </c>
      <c r="C11" s="13" t="s">
        <v>402</v>
      </c>
    </row>
    <row r="12" spans="1:10" x14ac:dyDescent="0.2">
      <c r="B12" s="12" t="s">
        <v>52</v>
      </c>
      <c r="C12" s="13" t="s">
        <v>403</v>
      </c>
    </row>
    <row r="13" spans="1:10" x14ac:dyDescent="0.2">
      <c r="B13" s="12" t="s">
        <v>27</v>
      </c>
      <c r="C13" s="13" t="s">
        <v>404</v>
      </c>
    </row>
    <row r="14" spans="1:10" x14ac:dyDescent="0.2">
      <c r="B14" s="12" t="s">
        <v>38</v>
      </c>
      <c r="C14" s="13" t="s">
        <v>405</v>
      </c>
    </row>
    <row r="15" spans="1:10" x14ac:dyDescent="0.2">
      <c r="B15" s="12" t="s">
        <v>60</v>
      </c>
      <c r="C15" s="13" t="s">
        <v>406</v>
      </c>
    </row>
    <row r="16" spans="1:10" x14ac:dyDescent="0.2">
      <c r="B16" s="12" t="s">
        <v>15</v>
      </c>
      <c r="C16" s="13" t="s">
        <v>407</v>
      </c>
    </row>
    <row r="17" spans="2:3" x14ac:dyDescent="0.2">
      <c r="B17" s="12" t="s">
        <v>29</v>
      </c>
      <c r="C17" s="13" t="s">
        <v>408</v>
      </c>
    </row>
    <row r="18" spans="2:3" x14ac:dyDescent="0.2">
      <c r="B18" s="12" t="s">
        <v>70</v>
      </c>
      <c r="C18" s="13" t="s">
        <v>409</v>
      </c>
    </row>
    <row r="19" spans="2:3" x14ac:dyDescent="0.2">
      <c r="B19" s="12" t="s">
        <v>120</v>
      </c>
      <c r="C19" s="13" t="s">
        <v>410</v>
      </c>
    </row>
    <row r="20" spans="2:3" x14ac:dyDescent="0.2">
      <c r="B20" s="12" t="s">
        <v>16</v>
      </c>
      <c r="C20" s="13" t="s">
        <v>411</v>
      </c>
    </row>
    <row r="21" spans="2:3" x14ac:dyDescent="0.2">
      <c r="B21" s="12" t="s">
        <v>126</v>
      </c>
      <c r="C21" s="13" t="s">
        <v>412</v>
      </c>
    </row>
    <row r="22" spans="2:3" x14ac:dyDescent="0.2">
      <c r="B22" s="12" t="s">
        <v>122</v>
      </c>
      <c r="C22" s="13" t="s">
        <v>413</v>
      </c>
    </row>
    <row r="23" spans="2:3" x14ac:dyDescent="0.2">
      <c r="B23" s="12" t="s">
        <v>54</v>
      </c>
      <c r="C23" s="13" t="s">
        <v>414</v>
      </c>
    </row>
    <row r="24" spans="2:3" x14ac:dyDescent="0.2">
      <c r="B24" s="12" t="s">
        <v>65</v>
      </c>
      <c r="C24" s="13" t="s">
        <v>415</v>
      </c>
    </row>
    <row r="25" spans="2:3" x14ac:dyDescent="0.2">
      <c r="B25" s="12" t="s">
        <v>13</v>
      </c>
      <c r="C25" s="13" t="s">
        <v>416</v>
      </c>
    </row>
    <row r="26" spans="2:3" x14ac:dyDescent="0.2">
      <c r="B26" s="12" t="s">
        <v>14</v>
      </c>
      <c r="C26" s="13" t="s">
        <v>417</v>
      </c>
    </row>
    <row r="27" spans="2:3" x14ac:dyDescent="0.2">
      <c r="B27" s="12" t="s">
        <v>17</v>
      </c>
      <c r="C27" s="13" t="s">
        <v>418</v>
      </c>
    </row>
    <row r="28" spans="2:3" x14ac:dyDescent="0.2">
      <c r="B28" s="12" t="s">
        <v>12</v>
      </c>
      <c r="C28" s="13" t="s">
        <v>419</v>
      </c>
    </row>
    <row r="29" spans="2:3" x14ac:dyDescent="0.2">
      <c r="B29" s="12" t="s">
        <v>33</v>
      </c>
      <c r="C29" s="13" t="s">
        <v>420</v>
      </c>
    </row>
    <row r="30" spans="2:3" x14ac:dyDescent="0.2">
      <c r="B30" s="12" t="s">
        <v>66</v>
      </c>
      <c r="C30" s="13" t="s">
        <v>421</v>
      </c>
    </row>
    <row r="31" spans="2:3" x14ac:dyDescent="0.2">
      <c r="B31" s="12" t="s">
        <v>55</v>
      </c>
      <c r="C31" s="13" t="s">
        <v>422</v>
      </c>
    </row>
    <row r="32" spans="2:3" x14ac:dyDescent="0.2">
      <c r="B32" s="12" t="s">
        <v>36</v>
      </c>
      <c r="C32" s="13" t="s">
        <v>423</v>
      </c>
    </row>
    <row r="33" spans="2:3" x14ac:dyDescent="0.2">
      <c r="B33" s="12" t="s">
        <v>11</v>
      </c>
      <c r="C33" s="13" t="s">
        <v>424</v>
      </c>
    </row>
    <row r="34" spans="2:3" x14ac:dyDescent="0.2">
      <c r="B34" s="12" t="s">
        <v>19</v>
      </c>
      <c r="C34" s="13" t="s">
        <v>425</v>
      </c>
    </row>
    <row r="35" spans="2:3" x14ac:dyDescent="0.2">
      <c r="B35" s="12" t="s">
        <v>28</v>
      </c>
      <c r="C35" s="13" t="s">
        <v>426</v>
      </c>
    </row>
    <row r="36" spans="2:3" ht="13.5" thickBot="1" x14ac:dyDescent="0.25">
      <c r="B36" s="14" t="s">
        <v>127</v>
      </c>
      <c r="C36" s="15" t="s">
        <v>427</v>
      </c>
    </row>
    <row r="38" spans="2:3" ht="18.75" x14ac:dyDescent="0.3">
      <c r="B38" s="9"/>
    </row>
  </sheetData>
  <sortState ref="B4:C36">
    <sortCondition ref="B4"/>
  </sortState>
  <phoneticPr fontId="2" type="noConversion"/>
  <hyperlinks>
    <hyperlink ref="J1" r:id="rId1" display="TheExcelNinja.com " xr:uid="{00000000-0004-0000-0300-000000000000}"/>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Offense_Proj</vt:lpstr>
      <vt:lpstr>Offense_2017</vt:lpstr>
      <vt:lpstr>Reference_Sheet</vt:lpstr>
      <vt:lpstr>lkpTables</vt:lpstr>
      <vt:lpstr>lkpBye</vt:lpstr>
      <vt:lpstr>lkpByeTeam</vt:lpstr>
      <vt:lpstr>lkpCopyright</vt:lpstr>
      <vt:lpstr>lkpTeam</vt:lpstr>
      <vt:lpstr>lkpTeamName</vt:lpstr>
      <vt:lpstr>lkpYear</vt:lpstr>
      <vt:lpstr>Offense_2017!Print_Titles</vt:lpstr>
      <vt:lpstr>Offense_Proj!Print_Titles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FantasyCube Fantasy Football Stats</dc:title>
  <dc:subject>NFL</dc:subject>
  <dc:creator>FantasyCube.com &amp; Aziyo.com</dc:creator>
  <cp:keywords>NFL, fantasy football</cp:keywords>
  <dc:description>If you find this useful, share it, tweet it, leave a comment, or consider donating. It takes several hours to put this together. With your help it is what is today!</dc:description>
  <cp:lastModifiedBy>Good Picnic Consulting Inc</cp:lastModifiedBy>
  <cp:lastPrinted>2012-08-16T04:37:24Z</cp:lastPrinted>
  <dcterms:created xsi:type="dcterms:W3CDTF">2012-08-16T04:44:42Z</dcterms:created>
  <dcterms:modified xsi:type="dcterms:W3CDTF">2018-08-24T16:42:31Z</dcterms:modified>
  <cp:version>2012-08-26</cp:version>
</cp:coreProperties>
</file>